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8910" tabRatio="899"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<sst xmlns="http://schemas.openxmlformats.org/spreadsheetml/2006/main" count="382" uniqueCount="119">
  <si>
    <t>BoQ_Ver3.1</t>
  </si>
  <si>
    <t>Item Rate</t>
  </si>
  <si>
    <t>Normal</t>
  </si>
  <si>
    <t>INR Only</t>
  </si>
  <si>
    <t>INR</t>
  </si>
  <si>
    <t>Select, Excess (+), Less (-)</t>
  </si>
  <si>
    <t>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</si>
  <si>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</si>
  <si>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</si>
  <si>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</si>
  <si>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</si>
  <si>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</si>
  <si>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</si>
  <si>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</si>
  <si>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</si>
  <si>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</si>
  <si>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</si>
  <si>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</si>
  <si>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</si>
  <si>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</si>
  <si>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</si>
  <si>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</si>
  <si>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</si>
  <si>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</si>
  <si>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</si>
  <si>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</si>
  <si>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</si>
  <si>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</si>
  <si>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</si>
  <si>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</si>
  <si>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</si>
  <si>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</si>
  <si>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</si>
  <si>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</si>
  <si>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</si>
  <si>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</si>
  <si>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</si>
  <si>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</si>
  <si>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</si>
  <si>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t xml:space="preserve">Item1 </t>
  </si>
  <si>
    <t xml:space="preserve">item 2 </t>
  </si>
  <si>
    <t>item 3</t>
  </si>
  <si>
    <t xml:space="preserve">item 4 </t>
  </si>
  <si>
    <t xml:space="preserve">item 5 </t>
  </si>
  <si>
    <t>item 16</t>
  </si>
  <si>
    <t>item 9</t>
  </si>
  <si>
    <t>Supply of 3.5 core 300 Sq.mm UG Ar, Alu cable</t>
  </si>
  <si>
    <t>Supply of 3.5 core 120 Sq.mm UG Ar, Alu cable</t>
  </si>
  <si>
    <t>Supply of 3.5 core 70 Sq.mm UG Ar, Alu cable</t>
  </si>
  <si>
    <t>Supply of 4 core 10 Sq.mm UG Ar, Alu cable</t>
  </si>
  <si>
    <t>Supply of 4core 16 Sq.mm UG Ar, Alu cable</t>
  </si>
  <si>
    <t>Supply of 3core 4 Sq.mm UG Ar, CU cable</t>
  </si>
  <si>
    <t>Supply of 3 core 2.5 Sq.mm UG Ar, CU cable</t>
  </si>
  <si>
    <t>Supply of 4core 1.5 Sq.mm UG Ar, CU cable</t>
  </si>
  <si>
    <r>
      <rPr>
        <b/>
        <sz val="11"/>
        <color indexed="8"/>
        <rFont val="Times New Roman"/>
        <family val="1"/>
      </rPr>
      <t>EARTHING:</t>
    </r>
    <r>
      <rPr>
        <sz val="11"/>
        <color indexed="8"/>
        <rFont val="Times New Roman"/>
        <family val="1"/>
      </rPr>
      <t>-</t>
    </r>
  </si>
  <si>
    <r>
      <t xml:space="preserve">Supply of 3 mtr long 50 mm dia G.I pipe with flat buried in ground with back filling compound in an earth pit mixed with sand in alternate layers of 150mm each up to a height of 2550mm from bottom. The pipe shall have provision for connecting earth flats / wires. </t>
    </r>
  </si>
  <si>
    <r>
      <t>Supply of earth plate of size 600 x 600 x 3mm copper plate earth electrode at a depth 3000 mm in an earth pit of 450 x 450 x 350mm filled with salt and charcoal mixed with sand in alternate layers of 150mm each upto a height of 3000mm from bottom. Two copper flats of Size 25x3mm  shall be braced to this copper plate throughout the overlapping length with the copper plate and brought to the surface of the earth pit. This plate shall have provision for connecting wires or flats as the case may be. A suitable size of 50mm dia GI pipe shall be provided upto bottom of the earth pit. This GI pipe shall have provision for watering through a funnel.</t>
    </r>
  </si>
  <si>
    <t>Supply of 25x3mm copper for DG Neutral earthing</t>
  </si>
  <si>
    <t>Supply 50x6mm  GI   Flat   for   for   all   panel   body</t>
  </si>
  <si>
    <t>25X3mm Gi  Flat fo rDBs  earthing</t>
  </si>
  <si>
    <r>
      <rPr>
        <sz val="10"/>
        <rFont val="Times New Roman"/>
        <family val="1"/>
      </rPr>
      <t>8SWG GI.Wire for motor body  earthing</t>
    </r>
  </si>
  <si>
    <r>
      <rPr>
        <sz val="10"/>
        <rFont val="Times New Roman"/>
        <family val="1"/>
      </rPr>
      <t>Local  on  ,off  pushbutton  station  wether</t>
    </r>
  </si>
  <si>
    <r>
      <rPr>
        <b/>
        <sz val="11"/>
        <rFont val="Times New Roman"/>
        <family val="1"/>
      </rPr>
      <t>SAFETY</t>
    </r>
    <r>
      <rPr>
        <sz val="11"/>
        <rFont val="Times New Roman"/>
        <family val="1"/>
      </rPr>
      <t xml:space="preserve"> </t>
    </r>
    <r>
      <rPr>
        <b/>
        <sz val="11"/>
        <rFont val="Times New Roman"/>
        <family val="1"/>
      </rPr>
      <t>ACCESSORIES</t>
    </r>
  </si>
  <si>
    <t>Supply of 4  Nos  of  9  Kg.  sand  bucket  along  stand with painted inside with white colour and Red colour outside. Also 'FIRE' letters to be
painted in white enamel paint on outside</t>
  </si>
  <si>
    <t>Supply of Rubber Mats of 15kV grade 2 Mtr x 1 Mtr
and IS Standard.</t>
  </si>
  <si>
    <t>Supply of 'Shock  treatment  chart'  in  English,Tamil,Hindhi</t>
  </si>
  <si>
    <t>Supply of 200  x  150mm  22  KV  `Caution   Board  in English and Hindi'.</t>
  </si>
  <si>
    <t xml:space="preserve">Supply of 200 x 150mm 415  volts  'Caution  Board in English Tamil,and Hindi'. </t>
  </si>
  <si>
    <t>Supply of 22kV   grade   hand   glouse   with   chalk powder  including  suitable  weather  proof transparent box with lock and key.</t>
  </si>
  <si>
    <t>Supply of First Aid Box as per IS standard.</t>
  </si>
  <si>
    <t>Supply of earth rod discharge set</t>
  </si>
  <si>
    <t>Item 7</t>
  </si>
  <si>
    <t xml:space="preserve">item 8 </t>
  </si>
  <si>
    <t xml:space="preserve">item 10 </t>
  </si>
  <si>
    <t xml:space="preserve">item 11 </t>
  </si>
  <si>
    <t xml:space="preserve">item 12 </t>
  </si>
  <si>
    <t xml:space="preserve">item 17 </t>
  </si>
  <si>
    <t xml:space="preserve">item 20 </t>
  </si>
  <si>
    <t xml:space="preserve">item 21 </t>
  </si>
  <si>
    <t xml:space="preserve">item 22 </t>
  </si>
  <si>
    <t xml:space="preserve">item 25 </t>
  </si>
  <si>
    <t>Item 6</t>
  </si>
  <si>
    <t xml:space="preserve">item 13 </t>
  </si>
  <si>
    <t xml:space="preserve">item 14 </t>
  </si>
  <si>
    <t xml:space="preserve">item 15 </t>
  </si>
  <si>
    <t xml:space="preserve">item 18 </t>
  </si>
  <si>
    <t xml:space="preserve">item 19 </t>
  </si>
  <si>
    <t xml:space="preserve">item 23 </t>
  </si>
  <si>
    <t xml:space="preserve">item 26 </t>
  </si>
  <si>
    <t xml:space="preserve">item 27 </t>
  </si>
  <si>
    <t xml:space="preserve">item 29 </t>
  </si>
  <si>
    <t xml:space="preserve">item 30 </t>
  </si>
  <si>
    <t>Mtrs</t>
  </si>
  <si>
    <t>No's</t>
  </si>
  <si>
    <t>Sets</t>
  </si>
  <si>
    <t>nos</t>
  </si>
  <si>
    <t>Nos.</t>
  </si>
  <si>
    <t>Set</t>
  </si>
  <si>
    <t>item 24</t>
  </si>
  <si>
    <t>item 28</t>
  </si>
  <si>
    <t xml:space="preserve">item 31 </t>
  </si>
  <si>
    <t>EARTHING:-</t>
  </si>
  <si>
    <t xml:space="preserve">Supply of 3 mtr long 50 mm dia G.I pipe with flat buried in ground with back filling compound in an earth pit mixed with sand in alternate layers of 150mm each up to a height of 2550mm from bottom. The pipe shall have provision for connecting earth flats / wires. </t>
  </si>
  <si>
    <t>Supply of earth plate of size 600 x 600 x 3mm copper plate earth electrode at a depth 3000 mm in an earth pit of 450 x 450 x 350mm filled with salt and charcoal mixed with sand in alternate layers of 150mm each upto a height of 3000mm from bottom. Two copper flats of Size 25x3mm  shall be braced to this copper plate throughout the overlapping length with the copper plate and brought to the surface of the earth pit. This plate shall have provision for connecting wires or flats as the case may be. A suitable size of 50mm dia GI pipe shall be provided upto bottom of the earth pit. This GI pipe shall have provision for watering through a funnel.</t>
  </si>
  <si>
    <t>8SWG GI.Wire for motor body  earthing</t>
  </si>
  <si>
    <t>Local  on  ,off  pushbutton  station  wether</t>
  </si>
  <si>
    <t>SAFETY ACCESSORIES</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</si>
  <si>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</si>
  <si>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Unit of Measure</t>
  </si>
  <si>
    <t>Estimated Rate
in
Rs.      P</t>
  </si>
  <si>
    <t xml:space="preserve">BASIC RATE In Figures To be entered by the Bidder in
Rs.      P
 </t>
  </si>
  <si>
    <t>TOTAL AMOUNT  
in
Rs.      P</t>
  </si>
  <si>
    <t>Tender Inviting Authority: The Director, Rajiv Gandhi Centre For Aquaculture (RGCA)</t>
  </si>
  <si>
    <t>Name of Work:  PURCHASE OF ELECTRICAL MATERIALS (CABLES) FOR SHRIMP EVALUATION STUDY UNIT RAJAKAMANGALAM - REPAIR AND RENOVATION OF EXISTING BUILDING/TANKS, CONSTRUCTION OF NEW TANKS &amp; ROOFING WORKS (TRUSS)</t>
  </si>
  <si>
    <t>Annexure - V</t>
  </si>
  <si>
    <t>RGCA Tender No: 15/2022</t>
  </si>
  <si>
    <r>
      <rPr>
        <b/>
        <sz val="11"/>
        <rFont val="Times New Roman"/>
        <family val="1"/>
      </rPr>
      <t>UG</t>
    </r>
    <r>
      <rPr>
        <sz val="11"/>
        <rFont val="Times New Roman"/>
        <family val="1"/>
      </rPr>
      <t xml:space="preserve"> </t>
    </r>
    <r>
      <rPr>
        <b/>
        <sz val="11"/>
        <rFont val="Times New Roman"/>
        <family val="1"/>
      </rPr>
      <t>CABLES - (Approved brands: Polycab, kei,hevells or equivalent)</t>
    </r>
  </si>
  <si>
    <t>END TERMINATIONS: Supply of Termination Glands (Double Compression)</t>
  </si>
  <si>
    <t>UG CABLES - (Approved brands: Polycab, kei,hevells or equivalent)</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</si>
</sst>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s>
  <fonts count="70">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b/>
      <sz val="11"/>
      <name val="Tahoma"/>
      <family val="2"/>
    </font>
    <font>
      <sz val="11"/>
      <name val="Times New Roman"/>
      <family val="1"/>
    </font>
    <font>
      <sz val="11"/>
      <color indexed="8"/>
      <name val="Times New Roman"/>
      <family val="1"/>
    </font>
    <font>
      <b/>
      <sz val="11"/>
      <color indexed="8"/>
      <name val="Times New Roman"/>
      <family val="1"/>
    </font>
    <font>
      <b/>
      <sz val="11"/>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1"/>
      <color rgb="FF000000"/>
      <name val="Times New Roman"/>
      <family val="1"/>
    </font>
    <font>
      <sz val="11"/>
      <color theme="1"/>
      <name val="Times New Roman"/>
      <family val="1"/>
    </font>
    <font>
      <sz val="10"/>
      <color theme="1"/>
      <name val="Times New Roman"/>
      <family val="1"/>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color indexed="63"/>
      </left>
      <right>
        <color indexed="63"/>
      </right>
      <top>
        <color indexed="63"/>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9">
    <xf numFmtId="0" fontId="0" fillId="0" borderId="0" xfId="0" applyAlignment="1">
      <alignment/>
    </xf>
    <xf numFmtId="0" fontId="0" fillId="0" borderId="0" xfId="66" applyNumberFormat="1" applyFill="1">
      <alignment/>
      <protection/>
    </xf>
    <xf numFmtId="0" fontId="1" fillId="0" borderId="0" xfId="69" applyNumberFormat="1" applyFill="1">
      <alignment/>
      <protection/>
    </xf>
    <xf numFmtId="0" fontId="2" fillId="0" borderId="0" xfId="66" applyNumberFormat="1" applyFont="1" applyFill="1">
      <alignment/>
      <protection/>
    </xf>
    <xf numFmtId="0" fontId="3" fillId="0" borderId="0" xfId="66" applyNumberFormat="1" applyFont="1" applyFill="1">
      <alignment/>
      <protection/>
    </xf>
    <xf numFmtId="0" fontId="5" fillId="0" borderId="0" xfId="66" applyNumberFormat="1" applyFont="1" applyFill="1" applyBorder="1" applyAlignment="1">
      <alignment vertical="center"/>
      <protection/>
    </xf>
    <xf numFmtId="0" fontId="6" fillId="0" borderId="0" xfId="66" applyNumberFormat="1" applyFont="1" applyFill="1" applyBorder="1" applyAlignment="1" applyProtection="1">
      <alignment vertical="center"/>
      <protection locked="0"/>
    </xf>
    <xf numFmtId="0" fontId="6" fillId="0" borderId="0" xfId="66" applyNumberFormat="1" applyFont="1" applyFill="1" applyBorder="1" applyAlignment="1">
      <alignment vertical="center"/>
      <protection/>
    </xf>
    <xf numFmtId="0" fontId="7" fillId="0" borderId="0" xfId="66" applyNumberFormat="1" applyFont="1" applyFill="1" applyBorder="1" applyAlignment="1">
      <alignment vertical="center"/>
      <protection/>
    </xf>
    <xf numFmtId="0" fontId="8" fillId="0" borderId="0" xfId="69" applyNumberFormat="1" applyFont="1" applyFill="1" applyBorder="1" applyAlignment="1" applyProtection="1">
      <alignment horizontal="center" vertical="center"/>
      <protection/>
    </xf>
    <xf numFmtId="0" fontId="8" fillId="0" borderId="0" xfId="70" applyNumberFormat="1" applyFont="1" applyFill="1" applyBorder="1" applyAlignment="1" applyProtection="1">
      <alignment horizontal="center" vertical="center"/>
      <protection/>
    </xf>
    <xf numFmtId="0" fontId="9" fillId="0" borderId="0" xfId="66" applyNumberFormat="1" applyFont="1" applyFill="1" applyBorder="1" applyAlignment="1">
      <alignment vertical="center"/>
      <protection/>
    </xf>
    <xf numFmtId="0" fontId="11" fillId="0" borderId="0" xfId="66" applyNumberFormat="1" applyFont="1" applyFill="1" applyBorder="1" applyAlignment="1">
      <alignment horizontal="left"/>
      <protection/>
    </xf>
    <xf numFmtId="0" fontId="12" fillId="0" borderId="0" xfId="66" applyNumberFormat="1" applyFont="1" applyFill="1" applyBorder="1" applyAlignment="1">
      <alignment horizontal="left"/>
      <protection/>
    </xf>
    <xf numFmtId="0" fontId="13" fillId="0" borderId="0" xfId="66" applyNumberFormat="1" applyFont="1" applyFill="1" applyBorder="1" applyAlignment="1">
      <alignment horizontal="left"/>
      <protection/>
    </xf>
    <xf numFmtId="0" fontId="5" fillId="0" borderId="0" xfId="66" applyNumberFormat="1" applyFont="1" applyFill="1" applyAlignment="1" applyProtection="1">
      <alignment vertical="center"/>
      <protection locked="0"/>
    </xf>
    <xf numFmtId="0" fontId="7" fillId="0" borderId="0" xfId="66" applyNumberFormat="1" applyFont="1" applyFill="1" applyAlignment="1" applyProtection="1">
      <alignment vertical="center"/>
      <protection locked="0"/>
    </xf>
    <xf numFmtId="0" fontId="6" fillId="0" borderId="0" xfId="66" applyNumberFormat="1" applyFont="1" applyFill="1" applyAlignment="1" applyProtection="1">
      <alignment vertical="center"/>
      <protection locked="0"/>
    </xf>
    <xf numFmtId="0" fontId="5" fillId="0" borderId="0" xfId="66" applyNumberFormat="1" applyFont="1" applyFill="1" applyAlignment="1">
      <alignment vertical="center"/>
      <protection/>
    </xf>
    <xf numFmtId="0" fontId="7" fillId="0" borderId="0" xfId="66" applyNumberFormat="1" applyFont="1" applyFill="1" applyAlignment="1">
      <alignment vertical="center"/>
      <protection/>
    </xf>
    <xf numFmtId="0" fontId="6" fillId="0" borderId="0" xfId="66" applyNumberFormat="1" applyFont="1" applyFill="1" applyAlignment="1">
      <alignment vertical="center"/>
      <protection/>
    </xf>
    <xf numFmtId="0" fontId="9" fillId="0" borderId="10" xfId="66" applyNumberFormat="1" applyFont="1" applyFill="1" applyBorder="1" applyAlignment="1">
      <alignment horizontal="center" vertical="top" wrapText="1"/>
      <protection/>
    </xf>
    <xf numFmtId="0" fontId="5" fillId="0" borderId="0" xfId="66" applyNumberFormat="1" applyFont="1" applyFill="1">
      <alignment/>
      <protection/>
    </xf>
    <xf numFmtId="0" fontId="7" fillId="0" borderId="0" xfId="66" applyNumberFormat="1" applyFont="1" applyFill="1">
      <alignment/>
      <protection/>
    </xf>
    <xf numFmtId="0" fontId="6" fillId="0" borderId="0" xfId="66" applyNumberFormat="1" applyFont="1" applyFill="1">
      <alignment/>
      <protection/>
    </xf>
    <xf numFmtId="0" fontId="9" fillId="0" borderId="11" xfId="69" applyNumberFormat="1" applyFont="1" applyFill="1" applyBorder="1" applyAlignment="1">
      <alignment horizontal="center" vertical="top" wrapText="1"/>
      <protection/>
    </xf>
    <xf numFmtId="0" fontId="9" fillId="0" borderId="12" xfId="66" applyNumberFormat="1" applyFont="1" applyFill="1" applyBorder="1" applyAlignment="1">
      <alignment horizontal="center" vertical="top" wrapText="1"/>
      <protection/>
    </xf>
    <xf numFmtId="0" fontId="16" fillId="0" borderId="12" xfId="69" applyNumberFormat="1" applyFont="1" applyFill="1" applyBorder="1" applyAlignment="1">
      <alignment horizontal="left" wrapText="1" readingOrder="1"/>
      <protection/>
    </xf>
    <xf numFmtId="172" fontId="5" fillId="0" borderId="12" xfId="69" applyNumberFormat="1" applyFont="1" applyFill="1" applyBorder="1" applyAlignment="1">
      <alignment vertical="top"/>
      <protection/>
    </xf>
    <xf numFmtId="0" fontId="5" fillId="0" borderId="12" xfId="66" applyNumberFormat="1" applyFont="1" applyFill="1" applyBorder="1" applyAlignment="1">
      <alignment horizontal="left" vertical="top"/>
      <protection/>
    </xf>
    <xf numFmtId="2" fontId="5" fillId="0" borderId="12" xfId="69" applyNumberFormat="1" applyFont="1" applyFill="1" applyBorder="1" applyAlignment="1">
      <alignment vertical="top"/>
      <protection/>
    </xf>
    <xf numFmtId="0" fontId="9" fillId="0" borderId="12" xfId="66" applyNumberFormat="1" applyFont="1" applyFill="1" applyBorder="1" applyAlignment="1" applyProtection="1">
      <alignment horizontal="right" vertical="top"/>
      <protection/>
    </xf>
    <xf numFmtId="0" fontId="5" fillId="0" borderId="12" xfId="69" applyNumberFormat="1" applyFont="1" applyFill="1" applyBorder="1" applyAlignment="1">
      <alignment vertical="top"/>
      <protection/>
    </xf>
    <xf numFmtId="0" fontId="5" fillId="0" borderId="12" xfId="66" applyNumberFormat="1" applyFont="1" applyFill="1" applyBorder="1" applyAlignment="1">
      <alignment vertical="top"/>
      <protection/>
    </xf>
    <xf numFmtId="0" fontId="9" fillId="0" borderId="12" xfId="66" applyNumberFormat="1" applyFont="1" applyFill="1" applyBorder="1" applyAlignment="1" applyProtection="1">
      <alignment horizontal="left" vertical="top"/>
      <protection locked="0"/>
    </xf>
    <xf numFmtId="0" fontId="5" fillId="0" borderId="12" xfId="66" applyNumberFormat="1" applyFont="1" applyFill="1" applyBorder="1" applyAlignment="1" applyProtection="1">
      <alignment vertical="top"/>
      <protection/>
    </xf>
    <xf numFmtId="0" fontId="9" fillId="0" borderId="13" xfId="66" applyNumberFormat="1" applyFont="1" applyFill="1" applyBorder="1" applyAlignment="1" applyProtection="1">
      <alignment horizontal="right" vertical="top"/>
      <protection locked="0"/>
    </xf>
    <xf numFmtId="0" fontId="9" fillId="0" borderId="14" xfId="66" applyNumberFormat="1" applyFont="1" applyFill="1" applyBorder="1" applyAlignment="1" applyProtection="1">
      <alignment horizontal="center" vertical="top" wrapText="1"/>
      <protection/>
    </xf>
    <xf numFmtId="0" fontId="9" fillId="0" borderId="14" xfId="66" applyNumberFormat="1" applyFont="1" applyFill="1" applyBorder="1" applyAlignment="1">
      <alignment horizontal="center" vertical="top" wrapText="1"/>
      <protection/>
    </xf>
    <xf numFmtId="2" fontId="9" fillId="0" borderId="15" xfId="69" applyNumberFormat="1" applyFont="1" applyFill="1" applyBorder="1" applyAlignment="1">
      <alignment horizontal="right" vertical="top"/>
      <protection/>
    </xf>
    <xf numFmtId="0" fontId="5" fillId="0" borderId="12" xfId="69" applyNumberFormat="1" applyFont="1" applyFill="1" applyBorder="1" applyAlignment="1">
      <alignment vertical="top" wrapText="1"/>
      <protection/>
    </xf>
    <xf numFmtId="0" fontId="5" fillId="0" borderId="0" xfId="66" applyNumberFormat="1" applyFont="1" applyFill="1" applyAlignment="1">
      <alignment vertical="top"/>
      <protection/>
    </xf>
    <xf numFmtId="0" fontId="7" fillId="0" borderId="0" xfId="66" applyNumberFormat="1" applyFont="1" applyFill="1" applyAlignment="1">
      <alignment vertical="top"/>
      <protection/>
    </xf>
    <xf numFmtId="0" fontId="6" fillId="0" borderId="0" xfId="66" applyNumberFormat="1" applyFont="1" applyFill="1" applyAlignment="1">
      <alignment vertical="top"/>
      <protection/>
    </xf>
    <xf numFmtId="0" fontId="9" fillId="0" borderId="12" xfId="66" applyNumberFormat="1" applyFont="1" applyFill="1" applyBorder="1" applyAlignment="1" applyProtection="1">
      <alignment horizontal="right" vertical="top"/>
      <protection locked="0"/>
    </xf>
    <xf numFmtId="2" fontId="9" fillId="0" borderId="12" xfId="66" applyNumberFormat="1" applyFont="1" applyFill="1" applyBorder="1" applyAlignment="1" applyProtection="1">
      <alignment horizontal="right" vertical="top"/>
      <protection locked="0"/>
    </xf>
    <xf numFmtId="2" fontId="9" fillId="0" borderId="10" xfId="66" applyNumberFormat="1" applyFont="1" applyFill="1" applyBorder="1" applyAlignment="1" applyProtection="1">
      <alignment horizontal="center" vertical="top" wrapText="1"/>
      <protection/>
    </xf>
    <xf numFmtId="2" fontId="9" fillId="0" borderId="10" xfId="66" applyNumberFormat="1" applyFont="1" applyFill="1" applyBorder="1" applyAlignment="1">
      <alignment horizontal="center" vertical="top" wrapText="1"/>
      <protection/>
    </xf>
    <xf numFmtId="2" fontId="9" fillId="0" borderId="12" xfId="66" applyNumberFormat="1" applyFont="1" applyFill="1" applyBorder="1" applyAlignment="1">
      <alignment horizontal="center" vertical="top" wrapText="1"/>
      <protection/>
    </xf>
    <xf numFmtId="0" fontId="9" fillId="0" borderId="12" xfId="69" applyNumberFormat="1" applyFont="1" applyFill="1" applyBorder="1" applyAlignment="1">
      <alignment horizontal="left" vertical="top"/>
      <protection/>
    </xf>
    <xf numFmtId="0" fontId="9" fillId="0" borderId="16" xfId="69" applyNumberFormat="1" applyFont="1" applyFill="1" applyBorder="1" applyAlignment="1">
      <alignment horizontal="left" vertical="top"/>
      <protection/>
    </xf>
    <xf numFmtId="0" fontId="5" fillId="0" borderId="17" xfId="69" applyNumberFormat="1" applyFont="1" applyFill="1" applyBorder="1" applyAlignment="1">
      <alignment vertical="top"/>
      <protection/>
    </xf>
    <xf numFmtId="0" fontId="17" fillId="0" borderId="18" xfId="69" applyNumberFormat="1" applyFont="1" applyFill="1" applyBorder="1" applyAlignment="1">
      <alignment vertical="top"/>
      <protection/>
    </xf>
    <xf numFmtId="0" fontId="5" fillId="0" borderId="18" xfId="69" applyNumberFormat="1" applyFont="1" applyFill="1" applyBorder="1" applyAlignment="1">
      <alignment vertical="top"/>
      <protection/>
    </xf>
    <xf numFmtId="173" fontId="5" fillId="0" borderId="0" xfId="66" applyNumberFormat="1" applyFont="1" applyFill="1" applyAlignment="1">
      <alignment vertical="top"/>
      <protection/>
    </xf>
    <xf numFmtId="2" fontId="17" fillId="0" borderId="12" xfId="69" applyNumberFormat="1" applyFont="1" applyFill="1" applyBorder="1" applyAlignment="1">
      <alignment vertical="top"/>
      <protection/>
    </xf>
    <xf numFmtId="0" fontId="9" fillId="0" borderId="18" xfId="69" applyNumberFormat="1" applyFont="1" applyFill="1" applyBorder="1" applyAlignment="1">
      <alignment horizontal="left" vertical="top"/>
      <protection/>
    </xf>
    <xf numFmtId="0" fontId="18" fillId="0" borderId="11" xfId="66" applyNumberFormat="1" applyFont="1" applyFill="1" applyBorder="1" applyAlignment="1" applyProtection="1">
      <alignment vertical="top"/>
      <protection/>
    </xf>
    <xf numFmtId="0" fontId="19" fillId="0" borderId="10" xfId="69" applyNumberFormat="1" applyFont="1" applyFill="1" applyBorder="1" applyAlignment="1" applyProtection="1">
      <alignment vertical="center" wrapText="1"/>
      <protection locked="0"/>
    </xf>
    <xf numFmtId="0" fontId="18" fillId="0" borderId="10" xfId="69" applyNumberFormat="1" applyFont="1" applyFill="1" applyBorder="1" applyAlignment="1">
      <alignment vertical="top"/>
      <protection/>
    </xf>
    <xf numFmtId="0" fontId="5" fillId="0" borderId="10" xfId="66" applyNumberFormat="1" applyFont="1" applyFill="1" applyBorder="1" applyAlignment="1" applyProtection="1">
      <alignment vertical="top"/>
      <protection/>
    </xf>
    <xf numFmtId="0" fontId="15" fillId="0" borderId="10" xfId="69" applyNumberFormat="1" applyFont="1" applyFill="1" applyBorder="1" applyAlignment="1" applyProtection="1">
      <alignment vertical="center" wrapText="1"/>
      <protection locked="0"/>
    </xf>
    <xf numFmtId="0" fontId="15" fillId="0" borderId="10" xfId="80" applyNumberFormat="1" applyFont="1" applyFill="1" applyBorder="1" applyAlignment="1" applyProtection="1">
      <alignment vertical="center" wrapText="1"/>
      <protection locked="0"/>
    </xf>
    <xf numFmtId="0" fontId="19" fillId="0" borderId="10" xfId="69" applyNumberFormat="1" applyFont="1" applyFill="1" applyBorder="1" applyAlignment="1" applyProtection="1">
      <alignment vertical="center" wrapText="1"/>
      <protection/>
    </xf>
    <xf numFmtId="0" fontId="5" fillId="0" borderId="0" xfId="66" applyNumberFormat="1" applyFont="1" applyFill="1" applyAlignment="1" applyProtection="1">
      <alignment vertical="top"/>
      <protection/>
    </xf>
    <xf numFmtId="173" fontId="22" fillId="0" borderId="19" xfId="69" applyNumberFormat="1" applyFont="1" applyFill="1" applyBorder="1" applyAlignment="1">
      <alignment horizontal="right" vertical="top"/>
      <protection/>
    </xf>
    <xf numFmtId="173" fontId="17" fillId="0" borderId="20" xfId="69" applyNumberFormat="1" applyFont="1" applyFill="1" applyBorder="1" applyAlignment="1">
      <alignment horizontal="right" vertical="top"/>
      <protection/>
    </xf>
    <xf numFmtId="0" fontId="7" fillId="0" borderId="0" xfId="66" applyNumberFormat="1" applyFont="1" applyFill="1" applyAlignment="1" applyProtection="1">
      <alignment vertical="top"/>
      <protection/>
    </xf>
    <xf numFmtId="0" fontId="6" fillId="0" borderId="0" xfId="66" applyNumberFormat="1" applyFont="1" applyFill="1" applyAlignment="1" applyProtection="1">
      <alignment vertical="top"/>
      <protection/>
    </xf>
    <xf numFmtId="0" fontId="20" fillId="33" borderId="10" xfId="69" applyNumberFormat="1" applyFont="1" applyFill="1" applyBorder="1" applyAlignment="1" applyProtection="1">
      <alignment vertical="center" wrapText="1"/>
      <protection locked="0"/>
    </xf>
    <xf numFmtId="10" fontId="21" fillId="33" borderId="10" xfId="80" applyNumberFormat="1" applyFont="1" applyFill="1" applyBorder="1" applyAlignment="1" applyProtection="1">
      <alignment horizontal="center" vertical="center"/>
      <protection/>
    </xf>
    <xf numFmtId="0" fontId="7" fillId="0" borderId="0" xfId="66" applyNumberFormat="1" applyFont="1" applyFill="1" applyAlignment="1">
      <alignment vertical="top" wrapText="1"/>
      <protection/>
    </xf>
    <xf numFmtId="0" fontId="5" fillId="0" borderId="0" xfId="66" applyNumberFormat="1" applyFont="1" applyFill="1" applyBorder="1" applyAlignment="1">
      <alignment horizontal="center" vertical="center"/>
      <protection/>
    </xf>
    <xf numFmtId="0" fontId="9" fillId="0" borderId="16" xfId="69" applyNumberFormat="1" applyFont="1" applyFill="1" applyBorder="1" applyAlignment="1" applyProtection="1">
      <alignment horizontal="center" vertical="top" wrapText="1"/>
      <protection/>
    </xf>
    <xf numFmtId="0" fontId="9" fillId="0" borderId="12" xfId="69" applyNumberFormat="1" applyFont="1" applyFill="1" applyBorder="1" applyAlignment="1">
      <alignment horizontal="center" vertical="top"/>
      <protection/>
    </xf>
    <xf numFmtId="0" fontId="9" fillId="34" borderId="16" xfId="69" applyNumberFormat="1" applyFont="1" applyFill="1" applyBorder="1" applyAlignment="1">
      <alignment horizontal="center" vertical="top"/>
      <protection/>
    </xf>
    <xf numFmtId="0" fontId="0" fillId="0" borderId="0" xfId="66" applyNumberFormat="1" applyFill="1" applyAlignment="1">
      <alignment horizontal="center"/>
      <protection/>
    </xf>
    <xf numFmtId="0" fontId="26" fillId="0" borderId="21" xfId="56" applyFont="1" applyFill="1" applyBorder="1" applyAlignment="1">
      <alignment horizontal="left" vertical="top" wrapText="1"/>
      <protection/>
    </xf>
    <xf numFmtId="0" fontId="29" fillId="0" borderId="21" xfId="56" applyFont="1" applyFill="1" applyBorder="1" applyAlignment="1">
      <alignment horizontal="left" vertical="top" wrapText="1"/>
      <protection/>
    </xf>
    <xf numFmtId="0" fontId="30" fillId="0" borderId="21" xfId="56" applyFont="1" applyFill="1" applyBorder="1" applyAlignment="1">
      <alignment horizontal="right" vertical="top" wrapText="1"/>
      <protection/>
    </xf>
    <xf numFmtId="0" fontId="30" fillId="0" borderId="21" xfId="56" applyFont="1" applyFill="1" applyBorder="1" applyAlignment="1">
      <alignment horizontal="left" vertical="top" wrapText="1"/>
      <protection/>
    </xf>
    <xf numFmtId="1" fontId="65" fillId="0" borderId="21" xfId="56" applyNumberFormat="1" applyFont="1" applyFill="1" applyBorder="1" applyAlignment="1">
      <alignment horizontal="left" vertical="top" shrinkToFit="1"/>
      <protection/>
    </xf>
    <xf numFmtId="1" fontId="66" fillId="0" borderId="21" xfId="57" applyNumberFormat="1" applyFont="1" applyFill="1" applyBorder="1" applyAlignment="1">
      <alignment horizontal="right" vertical="top" shrinkToFit="1"/>
      <protection/>
    </xf>
    <xf numFmtId="1" fontId="65" fillId="0" borderId="21" xfId="57" applyNumberFormat="1" applyFont="1" applyFill="1" applyBorder="1" applyAlignment="1">
      <alignment horizontal="right" vertical="top" shrinkToFit="1"/>
      <protection/>
    </xf>
    <xf numFmtId="0" fontId="26" fillId="0" borderId="21" xfId="59" applyFont="1" applyFill="1" applyBorder="1" applyAlignment="1">
      <alignment horizontal="right" vertical="top" wrapText="1"/>
      <protection/>
    </xf>
    <xf numFmtId="0" fontId="29" fillId="0" borderId="21" xfId="59" applyFont="1" applyFill="1" applyBorder="1" applyAlignment="1">
      <alignment horizontal="right" vertical="top" wrapText="1"/>
      <protection/>
    </xf>
    <xf numFmtId="1" fontId="65" fillId="0" borderId="21" xfId="60" applyNumberFormat="1" applyFont="1" applyFill="1" applyBorder="1" applyAlignment="1">
      <alignment horizontal="right" vertical="top" shrinkToFit="1"/>
      <protection/>
    </xf>
    <xf numFmtId="0" fontId="66" fillId="0" borderId="22" xfId="61" applyFont="1" applyFill="1" applyBorder="1" applyAlignment="1">
      <alignment horizontal="left" vertical="top"/>
      <protection/>
    </xf>
    <xf numFmtId="0" fontId="26" fillId="0" borderId="21" xfId="61" applyFont="1" applyFill="1" applyBorder="1" applyAlignment="1">
      <alignment horizontal="left" vertical="top" wrapText="1"/>
      <protection/>
    </xf>
    <xf numFmtId="0" fontId="29" fillId="0" borderId="21" xfId="61" applyFont="1" applyFill="1" applyBorder="1" applyAlignment="1">
      <alignment horizontal="left" vertical="top" wrapText="1"/>
      <protection/>
    </xf>
    <xf numFmtId="0" fontId="26" fillId="0" borderId="21" xfId="61" applyFont="1" applyFill="1" applyBorder="1" applyAlignment="1">
      <alignment horizontal="left" vertical="top" wrapText="1" indent="1"/>
      <protection/>
    </xf>
    <xf numFmtId="0" fontId="67" fillId="0" borderId="21" xfId="61" applyFont="1" applyFill="1" applyBorder="1" applyAlignment="1">
      <alignment horizontal="left" vertical="top" wrapText="1"/>
      <protection/>
    </xf>
    <xf numFmtId="0" fontId="30" fillId="0" borderId="21" xfId="61" applyFont="1" applyFill="1" applyBorder="1" applyAlignment="1">
      <alignment horizontal="right" vertical="top" wrapText="1"/>
      <protection/>
    </xf>
    <xf numFmtId="0" fontId="30" fillId="0" borderId="21" xfId="61" applyFont="1" applyFill="1" applyBorder="1" applyAlignment="1">
      <alignment horizontal="left" vertical="top" wrapText="1"/>
      <protection/>
    </xf>
    <xf numFmtId="0" fontId="30" fillId="0" borderId="23" xfId="61" applyFont="1" applyFill="1" applyBorder="1" applyAlignment="1">
      <alignment horizontal="left" vertical="top" wrapText="1"/>
      <protection/>
    </xf>
    <xf numFmtId="0" fontId="68" fillId="0" borderId="21" xfId="61" applyFont="1" applyFill="1" applyBorder="1" applyAlignment="1">
      <alignment horizontal="left" vertical="top" wrapText="1"/>
      <protection/>
    </xf>
    <xf numFmtId="1" fontId="65" fillId="0" borderId="21" xfId="61" applyNumberFormat="1" applyFont="1" applyFill="1" applyBorder="1" applyAlignment="1">
      <alignment horizontal="left" vertical="top" shrinkToFit="1"/>
      <protection/>
    </xf>
    <xf numFmtId="1" fontId="66" fillId="0" borderId="21" xfId="62" applyNumberFormat="1" applyFont="1" applyFill="1" applyBorder="1" applyAlignment="1">
      <alignment horizontal="right" vertical="top" shrinkToFit="1"/>
      <protection/>
    </xf>
    <xf numFmtId="1" fontId="66" fillId="0" borderId="21" xfId="62" applyNumberFormat="1" applyFont="1" applyFill="1" applyBorder="1" applyAlignment="1">
      <alignment horizontal="right" vertical="center" shrinkToFit="1"/>
      <protection/>
    </xf>
    <xf numFmtId="1" fontId="66" fillId="0" borderId="23" xfId="62" applyNumberFormat="1" applyFont="1" applyFill="1" applyBorder="1" applyAlignment="1">
      <alignment horizontal="right" vertical="center" shrinkToFit="1"/>
      <protection/>
    </xf>
    <xf numFmtId="0" fontId="67" fillId="0" borderId="21" xfId="62" applyFont="1" applyFill="1" applyBorder="1" applyAlignment="1">
      <alignment horizontal="right" wrapText="1"/>
      <protection/>
    </xf>
    <xf numFmtId="0" fontId="26" fillId="0" borderId="21" xfId="63" applyFont="1" applyFill="1" applyBorder="1" applyAlignment="1">
      <alignment horizontal="right" vertical="top" wrapText="1"/>
      <protection/>
    </xf>
    <xf numFmtId="0" fontId="26" fillId="0" borderId="21" xfId="63" applyFont="1" applyFill="1" applyBorder="1" applyAlignment="1">
      <alignment horizontal="right" vertical="center" wrapText="1"/>
      <protection/>
    </xf>
    <xf numFmtId="0" fontId="26" fillId="0" borderId="23" xfId="63" applyFont="1" applyFill="1" applyBorder="1" applyAlignment="1">
      <alignment horizontal="right" vertical="center" wrapText="1"/>
      <protection/>
    </xf>
    <xf numFmtId="0" fontId="67" fillId="0" borderId="21" xfId="63" applyFont="1" applyFill="1" applyBorder="1" applyAlignment="1">
      <alignment horizontal="right" wrapText="1"/>
      <protection/>
    </xf>
    <xf numFmtId="0" fontId="67" fillId="0" borderId="21" xfId="64" applyFont="1" applyFill="1" applyBorder="1" applyAlignment="1">
      <alignment horizontal="right" wrapText="1"/>
      <protection/>
    </xf>
    <xf numFmtId="2" fontId="9" fillId="33" borderId="12" xfId="66" applyNumberFormat="1" applyFont="1" applyFill="1" applyBorder="1" applyAlignment="1" applyProtection="1">
      <alignment horizontal="right" vertical="top"/>
      <protection locked="0"/>
    </xf>
    <xf numFmtId="0" fontId="9" fillId="0" borderId="10" xfId="69" applyNumberFormat="1" applyFont="1" applyFill="1" applyBorder="1" applyAlignment="1">
      <alignment vertical="top" wrapText="1"/>
      <protection/>
    </xf>
    <xf numFmtId="0" fontId="9" fillId="0" borderId="10" xfId="69" applyNumberFormat="1" applyFont="1" applyFill="1" applyBorder="1" applyAlignment="1">
      <alignment horizontal="center" vertical="top" wrapText="1"/>
      <protection/>
    </xf>
    <xf numFmtId="0" fontId="69" fillId="0" borderId="0" xfId="66" applyNumberFormat="1" applyFont="1" applyFill="1" applyBorder="1" applyAlignment="1">
      <alignment vertical="center"/>
      <protection/>
    </xf>
    <xf numFmtId="0" fontId="14" fillId="0" borderId="12" xfId="66" applyNumberFormat="1" applyFont="1" applyFill="1" applyBorder="1" applyAlignment="1">
      <alignment horizontal="center" vertical="center" wrapText="1"/>
      <protection/>
    </xf>
    <xf numFmtId="0" fontId="17" fillId="0" borderId="12" xfId="69" applyNumberFormat="1" applyFont="1" applyFill="1" applyBorder="1" applyAlignment="1">
      <alignment horizontal="center" vertical="top" wrapText="1"/>
      <protection/>
    </xf>
    <xf numFmtId="0" fontId="4" fillId="0" borderId="0" xfId="66" applyNumberFormat="1" applyFont="1" applyFill="1" applyBorder="1" applyAlignment="1">
      <alignment horizontal="right" vertical="top"/>
      <protection/>
    </xf>
    <xf numFmtId="0" fontId="10" fillId="0" borderId="0" xfId="66" applyNumberFormat="1" applyFont="1" applyFill="1" applyBorder="1" applyAlignment="1">
      <alignment horizontal="left" vertical="center" wrapText="1"/>
      <protection/>
    </xf>
    <xf numFmtId="0" fontId="69" fillId="0" borderId="0" xfId="66" applyNumberFormat="1" applyFont="1" applyFill="1" applyBorder="1" applyAlignment="1">
      <alignment horizontal="left" vertical="center" wrapText="1"/>
      <protection/>
    </xf>
    <xf numFmtId="0" fontId="13" fillId="0" borderId="24" xfId="66" applyNumberFormat="1" applyFont="1" applyFill="1" applyBorder="1" applyAlignment="1" applyProtection="1">
      <alignment horizontal="center" wrapText="1"/>
      <protection locked="0"/>
    </xf>
    <xf numFmtId="0" fontId="9" fillId="35" borderId="12" xfId="6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2" xfId="65"/>
    <cellStyle name="Normal 2 2" xfId="66"/>
    <cellStyle name="Normal 2 3" xfId="67"/>
    <cellStyle name="Normal 3" xfId="68"/>
    <cellStyle name="Normal 3 2" xfId="69"/>
    <cellStyle name="Normal 4" xfId="70"/>
    <cellStyle name="Normal 5" xfId="71"/>
    <cellStyle name="Normal 6" xfId="72"/>
    <cellStyle name="Normal 7" xfId="73"/>
    <cellStyle name="Normal 8" xfId="74"/>
    <cellStyle name="Normal 9" xfId="75"/>
    <cellStyle name="Note" xfId="76"/>
    <cellStyle name="Output" xfId="77"/>
    <cellStyle name="Percent" xfId="78"/>
    <cellStyle name="Percent 2" xfId="79"/>
    <cellStyle name="Percent 2 2" xfId="80"/>
    <cellStyle name="Percent 3" xfId="81"/>
    <cellStyle name="Percent 3 2" xfId="82"/>
    <cellStyle name="Style 1"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50"/>
  <sheetViews>
    <sheetView showGridLines="0" zoomScale="85" zoomScaleNormal="85" zoomScalePageLayoutView="0" workbookViewId="0" topLeftCell="A1">
      <selection activeCell="M33" sqref="M33"/>
    </sheetView>
  </sheetViews>
  <sheetFormatPr defaultColWidth="9.140625" defaultRowHeight="15"/>
  <cols>
    <col min="1" max="1" width="14.28125" style="76"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112" t="str">
        <f>B2&amp;" BoQ"</f>
        <v>Item Rate BoQ</v>
      </c>
      <c r="B1" s="112"/>
      <c r="C1" s="112"/>
      <c r="D1" s="112"/>
      <c r="E1" s="112"/>
      <c r="F1" s="112"/>
      <c r="G1" s="112"/>
      <c r="H1" s="112"/>
      <c r="I1" s="112"/>
      <c r="J1" s="112"/>
      <c r="K1" s="112"/>
      <c r="L1" s="112"/>
      <c r="O1" s="6"/>
      <c r="P1" s="6"/>
      <c r="Q1" s="7"/>
      <c r="BC1" s="109" t="s">
        <v>114</v>
      </c>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2" t="s">
        <v>5</v>
      </c>
      <c r="C3" s="5" t="s">
        <v>6</v>
      </c>
      <c r="IA3" s="8"/>
      <c r="IB3" s="8"/>
      <c r="IC3" s="8"/>
      <c r="ID3" s="8"/>
      <c r="IE3" s="8"/>
      <c r="IF3" s="7"/>
      <c r="IG3" s="7"/>
      <c r="IH3" s="7"/>
      <c r="II3" s="7"/>
    </row>
    <row r="4" spans="1:243" s="12" customFormat="1" ht="30.75" customHeight="1">
      <c r="A4" s="113" t="s">
        <v>112</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IA4" s="13"/>
      <c r="IB4" s="13"/>
      <c r="IC4" s="13"/>
      <c r="ID4" s="13"/>
      <c r="IE4" s="13"/>
      <c r="IF4" s="14"/>
      <c r="IG4" s="14"/>
      <c r="IH4" s="14"/>
      <c r="II4" s="14"/>
    </row>
    <row r="5" spans="1:243" s="12" customFormat="1" ht="30.75" customHeight="1">
      <c r="A5" s="113" t="s">
        <v>113</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IA5" s="13"/>
      <c r="IB5" s="13"/>
      <c r="IC5" s="13"/>
      <c r="ID5" s="13"/>
      <c r="IE5" s="13"/>
      <c r="IF5" s="14"/>
      <c r="IG5" s="14"/>
      <c r="IH5" s="14"/>
      <c r="II5" s="14"/>
    </row>
    <row r="6" spans="1:243" s="12" customFormat="1" ht="30.75" customHeight="1">
      <c r="A6" s="114" t="s">
        <v>115</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IA6" s="13"/>
      <c r="IB6" s="13"/>
      <c r="IC6" s="13"/>
      <c r="ID6" s="13"/>
      <c r="IE6" s="13"/>
      <c r="IF6" s="14"/>
      <c r="IG6" s="14"/>
      <c r="IH6" s="14"/>
      <c r="II6" s="14"/>
    </row>
    <row r="7" spans="1:243" s="12" customFormat="1" ht="29.25" customHeight="1" hidden="1">
      <c r="A7" s="115" t="s">
        <v>7</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IA7" s="13"/>
      <c r="IB7" s="13"/>
      <c r="IC7" s="13"/>
      <c r="ID7" s="13"/>
      <c r="IE7" s="13"/>
      <c r="IF7" s="14"/>
      <c r="IG7" s="14"/>
      <c r="IH7" s="14"/>
      <c r="II7" s="14"/>
    </row>
    <row r="8" spans="1:243" s="15" customFormat="1" ht="76.5" customHeight="1">
      <c r="A8" s="73" t="s">
        <v>38</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IA8" s="16"/>
      <c r="IB8" s="16"/>
      <c r="IC8" s="16"/>
      <c r="ID8" s="16"/>
      <c r="IE8" s="16"/>
      <c r="IF8" s="17"/>
      <c r="IG8" s="17"/>
      <c r="IH8" s="17"/>
      <c r="II8" s="17"/>
    </row>
    <row r="9" spans="1:243" s="18" customFormat="1" ht="61.5" customHeight="1">
      <c r="A9" s="110" t="s">
        <v>107</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IA9" s="19"/>
      <c r="IB9" s="19"/>
      <c r="IC9" s="19"/>
      <c r="ID9" s="19"/>
      <c r="IE9" s="19"/>
      <c r="IF9" s="20"/>
      <c r="IG9" s="20"/>
      <c r="IH9" s="20"/>
      <c r="II9" s="20"/>
    </row>
    <row r="10" spans="1:243" s="22" customFormat="1" ht="18.75" customHeight="1">
      <c r="A10" s="21" t="s">
        <v>8</v>
      </c>
      <c r="B10" s="21" t="s">
        <v>9</v>
      </c>
      <c r="C10" s="21" t="s">
        <v>9</v>
      </c>
      <c r="D10" s="21" t="s">
        <v>8</v>
      </c>
      <c r="E10" s="21" t="s">
        <v>9</v>
      </c>
      <c r="F10" s="21" t="s">
        <v>10</v>
      </c>
      <c r="G10" s="21" t="s">
        <v>10</v>
      </c>
      <c r="H10" s="21" t="s">
        <v>11</v>
      </c>
      <c r="I10" s="21" t="s">
        <v>9</v>
      </c>
      <c r="J10" s="21" t="s">
        <v>8</v>
      </c>
      <c r="K10" s="21" t="s">
        <v>12</v>
      </c>
      <c r="L10" s="21" t="s">
        <v>9</v>
      </c>
      <c r="M10" s="21" t="s">
        <v>8</v>
      </c>
      <c r="N10" s="21" t="s">
        <v>10</v>
      </c>
      <c r="O10" s="21" t="s">
        <v>10</v>
      </c>
      <c r="P10" s="21" t="s">
        <v>10</v>
      </c>
      <c r="Q10" s="21" t="s">
        <v>10</v>
      </c>
      <c r="R10" s="21" t="s">
        <v>11</v>
      </c>
      <c r="S10" s="21" t="s">
        <v>11</v>
      </c>
      <c r="T10" s="21" t="s">
        <v>10</v>
      </c>
      <c r="U10" s="21" t="s">
        <v>10</v>
      </c>
      <c r="V10" s="21" t="s">
        <v>10</v>
      </c>
      <c r="W10" s="21" t="s">
        <v>10</v>
      </c>
      <c r="X10" s="21" t="s">
        <v>11</v>
      </c>
      <c r="Y10" s="21" t="s">
        <v>11</v>
      </c>
      <c r="Z10" s="21" t="s">
        <v>10</v>
      </c>
      <c r="AA10" s="21" t="s">
        <v>10</v>
      </c>
      <c r="AB10" s="21" t="s">
        <v>10</v>
      </c>
      <c r="AC10" s="21" t="s">
        <v>10</v>
      </c>
      <c r="AD10" s="21" t="s">
        <v>11</v>
      </c>
      <c r="AE10" s="21" t="s">
        <v>11</v>
      </c>
      <c r="AF10" s="21" t="s">
        <v>10</v>
      </c>
      <c r="AG10" s="21" t="s">
        <v>10</v>
      </c>
      <c r="AH10" s="21" t="s">
        <v>10</v>
      </c>
      <c r="AI10" s="21" t="s">
        <v>10</v>
      </c>
      <c r="AJ10" s="21" t="s">
        <v>11</v>
      </c>
      <c r="AK10" s="21" t="s">
        <v>11</v>
      </c>
      <c r="AL10" s="21" t="s">
        <v>10</v>
      </c>
      <c r="AM10" s="21" t="s">
        <v>10</v>
      </c>
      <c r="AN10" s="21" t="s">
        <v>10</v>
      </c>
      <c r="AO10" s="21" t="s">
        <v>10</v>
      </c>
      <c r="AP10" s="21" t="s">
        <v>11</v>
      </c>
      <c r="AQ10" s="21" t="s">
        <v>11</v>
      </c>
      <c r="AR10" s="21" t="s">
        <v>10</v>
      </c>
      <c r="AS10" s="21" t="s">
        <v>10</v>
      </c>
      <c r="AT10" s="21" t="s">
        <v>8</v>
      </c>
      <c r="AU10" s="21" t="s">
        <v>8</v>
      </c>
      <c r="AV10" s="21" t="s">
        <v>11</v>
      </c>
      <c r="AW10" s="21" t="s">
        <v>11</v>
      </c>
      <c r="AX10" s="21" t="s">
        <v>8</v>
      </c>
      <c r="AY10" s="21" t="s">
        <v>8</v>
      </c>
      <c r="AZ10" s="21" t="s">
        <v>13</v>
      </c>
      <c r="BA10" s="21" t="s">
        <v>8</v>
      </c>
      <c r="BB10" s="21" t="s">
        <v>8</v>
      </c>
      <c r="BC10" s="21" t="s">
        <v>9</v>
      </c>
      <c r="IA10" s="23"/>
      <c r="IB10" s="23"/>
      <c r="IC10" s="23"/>
      <c r="ID10" s="23"/>
      <c r="IE10" s="23"/>
      <c r="IF10" s="24"/>
      <c r="IG10" s="24"/>
      <c r="IH10" s="24"/>
      <c r="II10" s="24"/>
    </row>
    <row r="11" spans="1:55" s="22" customFormat="1" ht="94.5" customHeight="1">
      <c r="A11" s="21" t="s">
        <v>14</v>
      </c>
      <c r="B11" s="21" t="s">
        <v>15</v>
      </c>
      <c r="C11" s="21" t="s">
        <v>16</v>
      </c>
      <c r="D11" s="21" t="s">
        <v>17</v>
      </c>
      <c r="E11" s="21" t="s">
        <v>108</v>
      </c>
      <c r="F11" s="21" t="s">
        <v>109</v>
      </c>
      <c r="G11" s="21"/>
      <c r="H11" s="21"/>
      <c r="I11" s="21" t="s">
        <v>18</v>
      </c>
      <c r="J11" s="21" t="s">
        <v>19</v>
      </c>
      <c r="K11" s="21" t="s">
        <v>20</v>
      </c>
      <c r="L11" s="21" t="s">
        <v>21</v>
      </c>
      <c r="M11" s="25" t="s">
        <v>110</v>
      </c>
      <c r="N11" s="21" t="s">
        <v>22</v>
      </c>
      <c r="O11" s="21" t="s">
        <v>23</v>
      </c>
      <c r="P11" s="21" t="s">
        <v>24</v>
      </c>
      <c r="Q11" s="21" t="s">
        <v>25</v>
      </c>
      <c r="R11" s="21"/>
      <c r="S11" s="21"/>
      <c r="T11" s="21" t="s">
        <v>26</v>
      </c>
      <c r="U11" s="21" t="s">
        <v>27</v>
      </c>
      <c r="V11" s="21" t="s">
        <v>28</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108" t="s">
        <v>111</v>
      </c>
      <c r="BB11" s="107" t="s">
        <v>29</v>
      </c>
      <c r="BC11" s="108" t="s">
        <v>30</v>
      </c>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41" customFormat="1" ht="32.25" customHeight="1">
      <c r="A13" s="81">
        <v>1</v>
      </c>
      <c r="B13" s="77" t="s">
        <v>116</v>
      </c>
      <c r="C13" s="27"/>
      <c r="D13" s="28"/>
      <c r="E13" s="29"/>
      <c r="F13" s="30"/>
      <c r="G13" s="31"/>
      <c r="H13" s="31"/>
      <c r="I13" s="32"/>
      <c r="J13" s="33"/>
      <c r="K13" s="34"/>
      <c r="L13" s="34"/>
      <c r="M13" s="35"/>
      <c r="N13" s="36"/>
      <c r="O13" s="36"/>
      <c r="P13" s="37"/>
      <c r="Q13" s="36"/>
      <c r="R13" s="36"/>
      <c r="S13" s="38"/>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39"/>
      <c r="BB13" s="39"/>
      <c r="BC13" s="40"/>
      <c r="IA13" s="42">
        <v>1</v>
      </c>
      <c r="IB13" s="42" t="s">
        <v>118</v>
      </c>
      <c r="IC13" s="42"/>
      <c r="ID13" s="42"/>
      <c r="IE13" s="42"/>
      <c r="IF13" s="43"/>
      <c r="IG13" s="43"/>
      <c r="IH13" s="43"/>
      <c r="II13" s="43"/>
    </row>
    <row r="14" spans="1:243" s="41" customFormat="1" ht="15">
      <c r="A14" s="79">
        <v>1.01</v>
      </c>
      <c r="B14" s="80" t="s">
        <v>46</v>
      </c>
      <c r="C14" s="27" t="s">
        <v>39</v>
      </c>
      <c r="D14" s="82">
        <v>250</v>
      </c>
      <c r="E14" s="84" t="s">
        <v>92</v>
      </c>
      <c r="F14" s="30">
        <v>100</v>
      </c>
      <c r="G14" s="44"/>
      <c r="H14" s="31"/>
      <c r="I14" s="32" t="s">
        <v>31</v>
      </c>
      <c r="J14" s="33">
        <f aca="true" t="shared" si="0" ref="J14:J47">IF(I14="Less(-)",-1,1)</f>
        <v>1</v>
      </c>
      <c r="K14" s="34" t="s">
        <v>32</v>
      </c>
      <c r="L14" s="34" t="s">
        <v>4</v>
      </c>
      <c r="M14" s="106"/>
      <c r="N14" s="45"/>
      <c r="O14" s="45"/>
      <c r="P14" s="46"/>
      <c r="Q14" s="45"/>
      <c r="R14" s="45"/>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39">
        <f aca="true" t="shared" si="1" ref="BA14:BA47">total_amount_ba($B$2,$D$2,D14,F14,J14,K14,M14)</f>
        <v>0</v>
      </c>
      <c r="BB14" s="39">
        <f aca="true" t="shared" si="2" ref="BB14:BB47">BA14+SUM(N14:AZ14)</f>
        <v>0</v>
      </c>
      <c r="BC14" s="40" t="str">
        <f aca="true" t="shared" si="3" ref="BC14:BC47">SpellNumber(L14,BB14)</f>
        <v>INR Zero Only</v>
      </c>
      <c r="IA14" s="42">
        <v>1.01</v>
      </c>
      <c r="IB14" s="42" t="s">
        <v>46</v>
      </c>
      <c r="IC14" s="42" t="s">
        <v>39</v>
      </c>
      <c r="ID14" s="42">
        <v>250</v>
      </c>
      <c r="IE14" s="42" t="s">
        <v>92</v>
      </c>
      <c r="IF14" s="43"/>
      <c r="IG14" s="43"/>
      <c r="IH14" s="43"/>
      <c r="II14" s="43"/>
    </row>
    <row r="15" spans="1:243" s="41" customFormat="1" ht="15">
      <c r="A15" s="79">
        <v>1.02</v>
      </c>
      <c r="B15" s="80" t="s">
        <v>47</v>
      </c>
      <c r="C15" s="27" t="s">
        <v>40</v>
      </c>
      <c r="D15" s="82">
        <v>450</v>
      </c>
      <c r="E15" s="84" t="s">
        <v>92</v>
      </c>
      <c r="F15" s="30">
        <v>100</v>
      </c>
      <c r="G15" s="44"/>
      <c r="H15" s="44"/>
      <c r="I15" s="32" t="s">
        <v>31</v>
      </c>
      <c r="J15" s="33">
        <f t="shared" si="0"/>
        <v>1</v>
      </c>
      <c r="K15" s="34" t="s">
        <v>32</v>
      </c>
      <c r="L15" s="34" t="s">
        <v>4</v>
      </c>
      <c r="M15" s="106"/>
      <c r="N15" s="45"/>
      <c r="O15" s="45"/>
      <c r="P15" s="46"/>
      <c r="Q15" s="45"/>
      <c r="R15" s="45"/>
      <c r="S15" s="47"/>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39">
        <f t="shared" si="1"/>
        <v>0</v>
      </c>
      <c r="BB15" s="39">
        <f t="shared" si="2"/>
        <v>0</v>
      </c>
      <c r="BC15" s="40" t="str">
        <f t="shared" si="3"/>
        <v>INR Zero Only</v>
      </c>
      <c r="IA15" s="42">
        <v>1.02</v>
      </c>
      <c r="IB15" s="42" t="s">
        <v>47</v>
      </c>
      <c r="IC15" s="42" t="s">
        <v>40</v>
      </c>
      <c r="ID15" s="42">
        <v>450</v>
      </c>
      <c r="IE15" s="42" t="s">
        <v>92</v>
      </c>
      <c r="IF15" s="43"/>
      <c r="IG15" s="43"/>
      <c r="IH15" s="43"/>
      <c r="II15" s="43"/>
    </row>
    <row r="16" spans="1:243" s="41" customFormat="1" ht="15">
      <c r="A16" s="79">
        <v>1.03</v>
      </c>
      <c r="B16" s="80" t="s">
        <v>48</v>
      </c>
      <c r="C16" s="27" t="s">
        <v>41</v>
      </c>
      <c r="D16" s="82">
        <v>125</v>
      </c>
      <c r="E16" s="84" t="s">
        <v>92</v>
      </c>
      <c r="F16" s="30">
        <v>10</v>
      </c>
      <c r="G16" s="44"/>
      <c r="H16" s="44"/>
      <c r="I16" s="32" t="s">
        <v>31</v>
      </c>
      <c r="J16" s="33">
        <f t="shared" si="0"/>
        <v>1</v>
      </c>
      <c r="K16" s="34" t="s">
        <v>32</v>
      </c>
      <c r="L16" s="34" t="s">
        <v>4</v>
      </c>
      <c r="M16" s="106"/>
      <c r="N16" s="45"/>
      <c r="O16" s="45"/>
      <c r="P16" s="46"/>
      <c r="Q16" s="45"/>
      <c r="R16" s="45"/>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39">
        <f t="shared" si="1"/>
        <v>0</v>
      </c>
      <c r="BB16" s="39">
        <f t="shared" si="2"/>
        <v>0</v>
      </c>
      <c r="BC16" s="40" t="str">
        <f t="shared" si="3"/>
        <v>INR Zero Only</v>
      </c>
      <c r="IA16" s="42">
        <v>1.03</v>
      </c>
      <c r="IB16" s="42" t="s">
        <v>48</v>
      </c>
      <c r="IC16" s="42" t="s">
        <v>41</v>
      </c>
      <c r="ID16" s="42">
        <v>125</v>
      </c>
      <c r="IE16" s="42" t="s">
        <v>92</v>
      </c>
      <c r="IF16" s="43"/>
      <c r="IG16" s="43"/>
      <c r="IH16" s="43"/>
      <c r="II16" s="43"/>
    </row>
    <row r="17" spans="1:243" s="41" customFormat="1" ht="15">
      <c r="A17" s="79">
        <v>1.04</v>
      </c>
      <c r="B17" s="80" t="s">
        <v>49</v>
      </c>
      <c r="C17" s="27" t="s">
        <v>42</v>
      </c>
      <c r="D17" s="82">
        <v>500</v>
      </c>
      <c r="E17" s="84" t="s">
        <v>92</v>
      </c>
      <c r="F17" s="30">
        <v>10</v>
      </c>
      <c r="G17" s="44"/>
      <c r="H17" s="44"/>
      <c r="I17" s="32" t="s">
        <v>31</v>
      </c>
      <c r="J17" s="33">
        <f t="shared" si="0"/>
        <v>1</v>
      </c>
      <c r="K17" s="34" t="s">
        <v>32</v>
      </c>
      <c r="L17" s="34" t="s">
        <v>4</v>
      </c>
      <c r="M17" s="106"/>
      <c r="N17" s="45"/>
      <c r="O17" s="45"/>
      <c r="P17" s="46"/>
      <c r="Q17" s="45"/>
      <c r="R17" s="45"/>
      <c r="S17" s="47"/>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39">
        <f t="shared" si="1"/>
        <v>0</v>
      </c>
      <c r="BB17" s="39">
        <f t="shared" si="2"/>
        <v>0</v>
      </c>
      <c r="BC17" s="40" t="str">
        <f t="shared" si="3"/>
        <v>INR Zero Only</v>
      </c>
      <c r="IA17" s="42">
        <v>1.04</v>
      </c>
      <c r="IB17" s="42" t="s">
        <v>49</v>
      </c>
      <c r="IC17" s="42" t="s">
        <v>42</v>
      </c>
      <c r="ID17" s="42">
        <v>500</v>
      </c>
      <c r="IE17" s="42" t="s">
        <v>92</v>
      </c>
      <c r="IF17" s="43"/>
      <c r="IG17" s="43"/>
      <c r="IH17" s="43"/>
      <c r="II17" s="43"/>
    </row>
    <row r="18" spans="1:243" s="41" customFormat="1" ht="15">
      <c r="A18" s="79">
        <v>1.05</v>
      </c>
      <c r="B18" s="80" t="s">
        <v>50</v>
      </c>
      <c r="C18" s="27" t="s">
        <v>43</v>
      </c>
      <c r="D18" s="82">
        <v>400</v>
      </c>
      <c r="E18" s="84" t="s">
        <v>92</v>
      </c>
      <c r="F18" s="30">
        <v>10</v>
      </c>
      <c r="G18" s="44"/>
      <c r="H18" s="44"/>
      <c r="I18" s="32" t="s">
        <v>31</v>
      </c>
      <c r="J18" s="33">
        <f t="shared" si="0"/>
        <v>1</v>
      </c>
      <c r="K18" s="34" t="s">
        <v>32</v>
      </c>
      <c r="L18" s="34" t="s">
        <v>4</v>
      </c>
      <c r="M18" s="106"/>
      <c r="N18" s="45"/>
      <c r="O18" s="45"/>
      <c r="P18" s="46"/>
      <c r="Q18" s="45"/>
      <c r="R18" s="45"/>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39">
        <f t="shared" si="1"/>
        <v>0</v>
      </c>
      <c r="BB18" s="39">
        <f t="shared" si="2"/>
        <v>0</v>
      </c>
      <c r="BC18" s="40" t="str">
        <f t="shared" si="3"/>
        <v>INR Zero Only</v>
      </c>
      <c r="IA18" s="42">
        <v>1.05</v>
      </c>
      <c r="IB18" s="42" t="s">
        <v>50</v>
      </c>
      <c r="IC18" s="42" t="s">
        <v>43</v>
      </c>
      <c r="ID18" s="42">
        <v>400</v>
      </c>
      <c r="IE18" s="42" t="s">
        <v>92</v>
      </c>
      <c r="IF18" s="43"/>
      <c r="IG18" s="43"/>
      <c r="IH18" s="43"/>
      <c r="II18" s="43"/>
    </row>
    <row r="19" spans="1:243" s="41" customFormat="1" ht="15">
      <c r="A19" s="79">
        <v>1.06</v>
      </c>
      <c r="B19" s="80" t="s">
        <v>51</v>
      </c>
      <c r="C19" s="27" t="s">
        <v>81</v>
      </c>
      <c r="D19" s="82">
        <v>600</v>
      </c>
      <c r="E19" s="84" t="s">
        <v>92</v>
      </c>
      <c r="F19" s="30">
        <v>100</v>
      </c>
      <c r="G19" s="44"/>
      <c r="H19" s="31"/>
      <c r="I19" s="32" t="s">
        <v>31</v>
      </c>
      <c r="J19" s="33">
        <f t="shared" si="0"/>
        <v>1</v>
      </c>
      <c r="K19" s="34" t="s">
        <v>32</v>
      </c>
      <c r="L19" s="34" t="s">
        <v>4</v>
      </c>
      <c r="M19" s="106"/>
      <c r="N19" s="45"/>
      <c r="O19" s="45"/>
      <c r="P19" s="46"/>
      <c r="Q19" s="45"/>
      <c r="R19" s="45"/>
      <c r="S19" s="47"/>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39">
        <f t="shared" si="1"/>
        <v>0</v>
      </c>
      <c r="BB19" s="39">
        <f t="shared" si="2"/>
        <v>0</v>
      </c>
      <c r="BC19" s="40" t="str">
        <f t="shared" si="3"/>
        <v>INR Zero Only</v>
      </c>
      <c r="IA19" s="42">
        <v>1.06</v>
      </c>
      <c r="IB19" s="42" t="s">
        <v>51</v>
      </c>
      <c r="IC19" s="42" t="s">
        <v>81</v>
      </c>
      <c r="ID19" s="42">
        <v>600</v>
      </c>
      <c r="IE19" s="42" t="s">
        <v>92</v>
      </c>
      <c r="IF19" s="43"/>
      <c r="IG19" s="43"/>
      <c r="IH19" s="43"/>
      <c r="II19" s="43"/>
    </row>
    <row r="20" spans="1:243" s="41" customFormat="1" ht="15">
      <c r="A20" s="79">
        <v>1.07</v>
      </c>
      <c r="B20" s="80" t="s">
        <v>52</v>
      </c>
      <c r="C20" s="27" t="s">
        <v>71</v>
      </c>
      <c r="D20" s="82">
        <v>1000</v>
      </c>
      <c r="E20" s="84" t="s">
        <v>92</v>
      </c>
      <c r="F20" s="30">
        <v>100</v>
      </c>
      <c r="G20" s="44"/>
      <c r="H20" s="31"/>
      <c r="I20" s="32" t="s">
        <v>31</v>
      </c>
      <c r="J20" s="33">
        <f t="shared" si="0"/>
        <v>1</v>
      </c>
      <c r="K20" s="34" t="s">
        <v>32</v>
      </c>
      <c r="L20" s="34" t="s">
        <v>4</v>
      </c>
      <c r="M20" s="106"/>
      <c r="N20" s="45"/>
      <c r="O20" s="45"/>
      <c r="P20" s="46"/>
      <c r="Q20" s="45"/>
      <c r="R20" s="45"/>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39">
        <f t="shared" si="1"/>
        <v>0</v>
      </c>
      <c r="BB20" s="39">
        <f t="shared" si="2"/>
        <v>0</v>
      </c>
      <c r="BC20" s="40" t="str">
        <f t="shared" si="3"/>
        <v>INR Zero Only</v>
      </c>
      <c r="IA20" s="42">
        <v>1.07</v>
      </c>
      <c r="IB20" s="42" t="s">
        <v>52</v>
      </c>
      <c r="IC20" s="42" t="s">
        <v>71</v>
      </c>
      <c r="ID20" s="42">
        <v>1000</v>
      </c>
      <c r="IE20" s="42" t="s">
        <v>92</v>
      </c>
      <c r="IF20" s="43"/>
      <c r="IG20" s="43"/>
      <c r="IH20" s="43"/>
      <c r="II20" s="43"/>
    </row>
    <row r="21" spans="1:243" s="41" customFormat="1" ht="15">
      <c r="A21" s="79">
        <v>1.08</v>
      </c>
      <c r="B21" s="80" t="s">
        <v>53</v>
      </c>
      <c r="C21" s="27" t="s">
        <v>72</v>
      </c>
      <c r="D21" s="82">
        <v>1000</v>
      </c>
      <c r="E21" s="84" t="s">
        <v>92</v>
      </c>
      <c r="F21" s="30">
        <v>100</v>
      </c>
      <c r="G21" s="44"/>
      <c r="H21" s="44"/>
      <c r="I21" s="32" t="s">
        <v>31</v>
      </c>
      <c r="J21" s="33">
        <f t="shared" si="0"/>
        <v>1</v>
      </c>
      <c r="K21" s="34" t="s">
        <v>32</v>
      </c>
      <c r="L21" s="34" t="s">
        <v>4</v>
      </c>
      <c r="M21" s="106"/>
      <c r="N21" s="45"/>
      <c r="O21" s="45"/>
      <c r="P21" s="46"/>
      <c r="Q21" s="45"/>
      <c r="R21" s="45"/>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39">
        <f t="shared" si="1"/>
        <v>0</v>
      </c>
      <c r="BB21" s="39">
        <f t="shared" si="2"/>
        <v>0</v>
      </c>
      <c r="BC21" s="40" t="str">
        <f t="shared" si="3"/>
        <v>INR Zero Only</v>
      </c>
      <c r="IA21" s="42">
        <v>1.08</v>
      </c>
      <c r="IB21" s="42" t="s">
        <v>53</v>
      </c>
      <c r="IC21" s="42" t="s">
        <v>72</v>
      </c>
      <c r="ID21" s="42">
        <v>1000</v>
      </c>
      <c r="IE21" s="42" t="s">
        <v>92</v>
      </c>
      <c r="IF21" s="43"/>
      <c r="IG21" s="43"/>
      <c r="IH21" s="43"/>
      <c r="II21" s="43"/>
    </row>
    <row r="22" spans="1:243" s="41" customFormat="1" ht="28.5">
      <c r="A22" s="78">
        <v>2</v>
      </c>
      <c r="B22" s="78" t="s">
        <v>117</v>
      </c>
      <c r="C22" s="27"/>
      <c r="D22" s="83"/>
      <c r="E22" s="85"/>
      <c r="F22" s="30"/>
      <c r="G22" s="44"/>
      <c r="H22" s="44"/>
      <c r="I22" s="32"/>
      <c r="J22" s="33"/>
      <c r="K22" s="34"/>
      <c r="L22" s="34"/>
      <c r="M22" s="86"/>
      <c r="N22" s="45"/>
      <c r="O22" s="45"/>
      <c r="P22" s="46"/>
      <c r="Q22" s="45"/>
      <c r="R22" s="45"/>
      <c r="S22" s="47"/>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39"/>
      <c r="BB22" s="39"/>
      <c r="BC22" s="40"/>
      <c r="IA22" s="42">
        <v>2</v>
      </c>
      <c r="IB22" s="42" t="s">
        <v>117</v>
      </c>
      <c r="IC22" s="42"/>
      <c r="ID22" s="42"/>
      <c r="IE22" s="42"/>
      <c r="IF22" s="43"/>
      <c r="IG22" s="43"/>
      <c r="IH22" s="43"/>
      <c r="II22" s="43"/>
    </row>
    <row r="23" spans="1:243" s="41" customFormat="1" ht="15">
      <c r="A23" s="79">
        <v>2.01</v>
      </c>
      <c r="B23" s="80" t="s">
        <v>46</v>
      </c>
      <c r="C23" s="27" t="s">
        <v>45</v>
      </c>
      <c r="D23" s="82">
        <v>8</v>
      </c>
      <c r="E23" s="84" t="s">
        <v>93</v>
      </c>
      <c r="F23" s="30">
        <v>10</v>
      </c>
      <c r="G23" s="44"/>
      <c r="H23" s="44"/>
      <c r="I23" s="32" t="s">
        <v>31</v>
      </c>
      <c r="J23" s="33">
        <f t="shared" si="0"/>
        <v>1</v>
      </c>
      <c r="K23" s="34" t="s">
        <v>32</v>
      </c>
      <c r="L23" s="34" t="s">
        <v>4</v>
      </c>
      <c r="M23" s="106"/>
      <c r="N23" s="45"/>
      <c r="O23" s="45"/>
      <c r="P23" s="46"/>
      <c r="Q23" s="45"/>
      <c r="R23" s="45"/>
      <c r="S23" s="47"/>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39">
        <f t="shared" si="1"/>
        <v>0</v>
      </c>
      <c r="BB23" s="39">
        <f t="shared" si="2"/>
        <v>0</v>
      </c>
      <c r="BC23" s="40" t="str">
        <f t="shared" si="3"/>
        <v>INR Zero Only</v>
      </c>
      <c r="IA23" s="42">
        <v>2.01</v>
      </c>
      <c r="IB23" s="42" t="s">
        <v>46</v>
      </c>
      <c r="IC23" s="42" t="s">
        <v>45</v>
      </c>
      <c r="ID23" s="42">
        <v>8</v>
      </c>
      <c r="IE23" s="42" t="s">
        <v>93</v>
      </c>
      <c r="IF23" s="43"/>
      <c r="IG23" s="43"/>
      <c r="IH23" s="43"/>
      <c r="II23" s="43"/>
    </row>
    <row r="24" spans="1:243" s="41" customFormat="1" ht="15">
      <c r="A24" s="79">
        <v>2.02</v>
      </c>
      <c r="B24" s="80" t="s">
        <v>47</v>
      </c>
      <c r="C24" s="27" t="s">
        <v>73</v>
      </c>
      <c r="D24" s="82">
        <v>6</v>
      </c>
      <c r="E24" s="84" t="s">
        <v>93</v>
      </c>
      <c r="F24" s="30">
        <v>10</v>
      </c>
      <c r="G24" s="44"/>
      <c r="H24" s="44"/>
      <c r="I24" s="32" t="s">
        <v>31</v>
      </c>
      <c r="J24" s="33">
        <f t="shared" si="0"/>
        <v>1</v>
      </c>
      <c r="K24" s="34" t="s">
        <v>32</v>
      </c>
      <c r="L24" s="34" t="s">
        <v>4</v>
      </c>
      <c r="M24" s="106"/>
      <c r="N24" s="45"/>
      <c r="O24" s="45"/>
      <c r="P24" s="46"/>
      <c r="Q24" s="45"/>
      <c r="R24" s="45"/>
      <c r="S24" s="47"/>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39">
        <f t="shared" si="1"/>
        <v>0</v>
      </c>
      <c r="BB24" s="39">
        <f t="shared" si="2"/>
        <v>0</v>
      </c>
      <c r="BC24" s="40" t="str">
        <f t="shared" si="3"/>
        <v>INR Zero Only</v>
      </c>
      <c r="IA24" s="42">
        <v>2.02</v>
      </c>
      <c r="IB24" s="42" t="s">
        <v>47</v>
      </c>
      <c r="IC24" s="42" t="s">
        <v>73</v>
      </c>
      <c r="ID24" s="42">
        <v>6</v>
      </c>
      <c r="IE24" s="42" t="s">
        <v>93</v>
      </c>
      <c r="IF24" s="43"/>
      <c r="IG24" s="43"/>
      <c r="IH24" s="43"/>
      <c r="II24" s="43"/>
    </row>
    <row r="25" spans="1:243" s="41" customFormat="1" ht="15">
      <c r="A25" s="79">
        <v>2.03</v>
      </c>
      <c r="B25" s="80" t="s">
        <v>48</v>
      </c>
      <c r="C25" s="27" t="s">
        <v>74</v>
      </c>
      <c r="D25" s="82">
        <v>6</v>
      </c>
      <c r="E25" s="84" t="s">
        <v>93</v>
      </c>
      <c r="F25" s="30">
        <v>100</v>
      </c>
      <c r="G25" s="44"/>
      <c r="H25" s="31"/>
      <c r="I25" s="32" t="s">
        <v>31</v>
      </c>
      <c r="J25" s="33">
        <f t="shared" si="0"/>
        <v>1</v>
      </c>
      <c r="K25" s="34" t="s">
        <v>32</v>
      </c>
      <c r="L25" s="34" t="s">
        <v>4</v>
      </c>
      <c r="M25" s="106"/>
      <c r="N25" s="45"/>
      <c r="O25" s="45"/>
      <c r="P25" s="46"/>
      <c r="Q25" s="45"/>
      <c r="R25" s="45"/>
      <c r="S25" s="47"/>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39">
        <f t="shared" si="1"/>
        <v>0</v>
      </c>
      <c r="BB25" s="39">
        <f t="shared" si="2"/>
        <v>0</v>
      </c>
      <c r="BC25" s="40" t="str">
        <f t="shared" si="3"/>
        <v>INR Zero Only</v>
      </c>
      <c r="IA25" s="42">
        <v>2.03</v>
      </c>
      <c r="IB25" s="42" t="s">
        <v>48</v>
      </c>
      <c r="IC25" s="42" t="s">
        <v>74</v>
      </c>
      <c r="ID25" s="42">
        <v>6</v>
      </c>
      <c r="IE25" s="42" t="s">
        <v>93</v>
      </c>
      <c r="IF25" s="43"/>
      <c r="IG25" s="43"/>
      <c r="IH25" s="43"/>
      <c r="II25" s="43"/>
    </row>
    <row r="26" spans="1:243" s="41" customFormat="1" ht="15">
      <c r="A26" s="79">
        <v>2.04</v>
      </c>
      <c r="B26" s="80" t="s">
        <v>49</v>
      </c>
      <c r="C26" s="27" t="s">
        <v>75</v>
      </c>
      <c r="D26" s="82">
        <v>8</v>
      </c>
      <c r="E26" s="84" t="s">
        <v>93</v>
      </c>
      <c r="F26" s="30">
        <v>100</v>
      </c>
      <c r="G26" s="44"/>
      <c r="H26" s="31"/>
      <c r="I26" s="32" t="s">
        <v>31</v>
      </c>
      <c r="J26" s="33">
        <f t="shared" si="0"/>
        <v>1</v>
      </c>
      <c r="K26" s="34" t="s">
        <v>32</v>
      </c>
      <c r="L26" s="34" t="s">
        <v>4</v>
      </c>
      <c r="M26" s="106"/>
      <c r="N26" s="45"/>
      <c r="O26" s="45"/>
      <c r="P26" s="46"/>
      <c r="Q26" s="45"/>
      <c r="R26" s="45"/>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39">
        <f t="shared" si="1"/>
        <v>0</v>
      </c>
      <c r="BB26" s="39">
        <f t="shared" si="2"/>
        <v>0</v>
      </c>
      <c r="BC26" s="40" t="str">
        <f t="shared" si="3"/>
        <v>INR Zero Only</v>
      </c>
      <c r="IA26" s="42">
        <v>2.04</v>
      </c>
      <c r="IB26" s="42" t="s">
        <v>49</v>
      </c>
      <c r="IC26" s="42" t="s">
        <v>75</v>
      </c>
      <c r="ID26" s="42">
        <v>8</v>
      </c>
      <c r="IE26" s="42" t="s">
        <v>93</v>
      </c>
      <c r="IF26" s="43"/>
      <c r="IG26" s="43"/>
      <c r="IH26" s="43"/>
      <c r="II26" s="43"/>
    </row>
    <row r="27" spans="1:243" s="41" customFormat="1" ht="15">
      <c r="A27" s="79">
        <v>2.05</v>
      </c>
      <c r="B27" s="80" t="s">
        <v>50</v>
      </c>
      <c r="C27" s="27" t="s">
        <v>82</v>
      </c>
      <c r="D27" s="82">
        <v>4</v>
      </c>
      <c r="E27" s="84" t="s">
        <v>93</v>
      </c>
      <c r="F27" s="30">
        <v>100</v>
      </c>
      <c r="G27" s="44"/>
      <c r="H27" s="44"/>
      <c r="I27" s="32" t="s">
        <v>31</v>
      </c>
      <c r="J27" s="33">
        <f t="shared" si="0"/>
        <v>1</v>
      </c>
      <c r="K27" s="34" t="s">
        <v>32</v>
      </c>
      <c r="L27" s="34" t="s">
        <v>4</v>
      </c>
      <c r="M27" s="106"/>
      <c r="N27" s="45"/>
      <c r="O27" s="45"/>
      <c r="P27" s="46"/>
      <c r="Q27" s="45"/>
      <c r="R27" s="45"/>
      <c r="S27" s="47"/>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39">
        <f t="shared" si="1"/>
        <v>0</v>
      </c>
      <c r="BB27" s="39">
        <f t="shared" si="2"/>
        <v>0</v>
      </c>
      <c r="BC27" s="40" t="str">
        <f t="shared" si="3"/>
        <v>INR Zero Only</v>
      </c>
      <c r="IA27" s="42">
        <v>2.05</v>
      </c>
      <c r="IB27" s="42" t="s">
        <v>50</v>
      </c>
      <c r="IC27" s="42" t="s">
        <v>82</v>
      </c>
      <c r="ID27" s="42">
        <v>4</v>
      </c>
      <c r="IE27" s="42" t="s">
        <v>93</v>
      </c>
      <c r="IF27" s="43"/>
      <c r="IG27" s="43"/>
      <c r="IH27" s="43"/>
      <c r="II27" s="43"/>
    </row>
    <row r="28" spans="1:243" s="41" customFormat="1" ht="15">
      <c r="A28" s="79">
        <v>2.06</v>
      </c>
      <c r="B28" s="80" t="s">
        <v>51</v>
      </c>
      <c r="C28" s="27" t="s">
        <v>83</v>
      </c>
      <c r="D28" s="82">
        <v>30</v>
      </c>
      <c r="E28" s="84" t="s">
        <v>93</v>
      </c>
      <c r="F28" s="30">
        <v>10</v>
      </c>
      <c r="G28" s="44"/>
      <c r="H28" s="44"/>
      <c r="I28" s="32" t="s">
        <v>31</v>
      </c>
      <c r="J28" s="33">
        <f t="shared" si="0"/>
        <v>1</v>
      </c>
      <c r="K28" s="34" t="s">
        <v>32</v>
      </c>
      <c r="L28" s="34" t="s">
        <v>4</v>
      </c>
      <c r="M28" s="106"/>
      <c r="N28" s="45"/>
      <c r="O28" s="45"/>
      <c r="P28" s="46"/>
      <c r="Q28" s="45"/>
      <c r="R28" s="45"/>
      <c r="S28" s="47"/>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39">
        <f t="shared" si="1"/>
        <v>0</v>
      </c>
      <c r="BB28" s="39">
        <f t="shared" si="2"/>
        <v>0</v>
      </c>
      <c r="BC28" s="40" t="str">
        <f t="shared" si="3"/>
        <v>INR Zero Only</v>
      </c>
      <c r="IA28" s="42">
        <v>2.06</v>
      </c>
      <c r="IB28" s="42" t="s">
        <v>51</v>
      </c>
      <c r="IC28" s="42" t="s">
        <v>83</v>
      </c>
      <c r="ID28" s="42">
        <v>30</v>
      </c>
      <c r="IE28" s="42" t="s">
        <v>93</v>
      </c>
      <c r="IF28" s="43"/>
      <c r="IG28" s="43"/>
      <c r="IH28" s="43"/>
      <c r="II28" s="43"/>
    </row>
    <row r="29" spans="1:243" s="41" customFormat="1" ht="15">
      <c r="A29" s="79">
        <v>2.07</v>
      </c>
      <c r="B29" s="80" t="s">
        <v>52</v>
      </c>
      <c r="C29" s="27" t="s">
        <v>84</v>
      </c>
      <c r="D29" s="82">
        <v>16</v>
      </c>
      <c r="E29" s="84" t="s">
        <v>93</v>
      </c>
      <c r="F29" s="30">
        <v>10</v>
      </c>
      <c r="G29" s="44"/>
      <c r="H29" s="44"/>
      <c r="I29" s="32" t="s">
        <v>31</v>
      </c>
      <c r="J29" s="33">
        <f t="shared" si="0"/>
        <v>1</v>
      </c>
      <c r="K29" s="34" t="s">
        <v>32</v>
      </c>
      <c r="L29" s="34" t="s">
        <v>4</v>
      </c>
      <c r="M29" s="106"/>
      <c r="N29" s="45"/>
      <c r="O29" s="45"/>
      <c r="P29" s="46"/>
      <c r="Q29" s="45"/>
      <c r="R29" s="45"/>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39">
        <f t="shared" si="1"/>
        <v>0</v>
      </c>
      <c r="BB29" s="39">
        <f t="shared" si="2"/>
        <v>0</v>
      </c>
      <c r="BC29" s="40" t="str">
        <f t="shared" si="3"/>
        <v>INR Zero Only</v>
      </c>
      <c r="IA29" s="42">
        <v>2.07</v>
      </c>
      <c r="IB29" s="42" t="s">
        <v>52</v>
      </c>
      <c r="IC29" s="42" t="s">
        <v>84</v>
      </c>
      <c r="ID29" s="42">
        <v>16</v>
      </c>
      <c r="IE29" s="42" t="s">
        <v>93</v>
      </c>
      <c r="IF29" s="43"/>
      <c r="IG29" s="43"/>
      <c r="IH29" s="43"/>
      <c r="II29" s="43"/>
    </row>
    <row r="30" spans="1:243" s="41" customFormat="1" ht="30.75" customHeight="1">
      <c r="A30" s="79">
        <v>2.08</v>
      </c>
      <c r="B30" s="80" t="s">
        <v>53</v>
      </c>
      <c r="C30" s="27" t="s">
        <v>44</v>
      </c>
      <c r="D30" s="82">
        <v>20</v>
      </c>
      <c r="E30" s="84" t="s">
        <v>93</v>
      </c>
      <c r="F30" s="30">
        <v>10</v>
      </c>
      <c r="G30" s="44"/>
      <c r="H30" s="44"/>
      <c r="I30" s="32" t="s">
        <v>31</v>
      </c>
      <c r="J30" s="33">
        <f t="shared" si="0"/>
        <v>1</v>
      </c>
      <c r="K30" s="34" t="s">
        <v>32</v>
      </c>
      <c r="L30" s="34" t="s">
        <v>4</v>
      </c>
      <c r="M30" s="106"/>
      <c r="N30" s="45"/>
      <c r="O30" s="45"/>
      <c r="P30" s="46"/>
      <c r="Q30" s="45"/>
      <c r="R30" s="45"/>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39">
        <f t="shared" si="1"/>
        <v>0</v>
      </c>
      <c r="BB30" s="39">
        <f t="shared" si="2"/>
        <v>0</v>
      </c>
      <c r="BC30" s="40" t="str">
        <f t="shared" si="3"/>
        <v>INR Zero Only</v>
      </c>
      <c r="IA30" s="42">
        <v>2.08</v>
      </c>
      <c r="IB30" s="42" t="s">
        <v>53</v>
      </c>
      <c r="IC30" s="42" t="s">
        <v>44</v>
      </c>
      <c r="ID30" s="42">
        <v>20</v>
      </c>
      <c r="IE30" s="42" t="s">
        <v>93</v>
      </c>
      <c r="IF30" s="43"/>
      <c r="IG30" s="43"/>
      <c r="IH30" s="43"/>
      <c r="II30" s="43"/>
    </row>
    <row r="31" spans="1:243" s="41" customFormat="1" ht="15">
      <c r="A31" s="96">
        <v>3</v>
      </c>
      <c r="B31" s="87" t="s">
        <v>54</v>
      </c>
      <c r="C31" s="27"/>
      <c r="D31" s="83"/>
      <c r="E31" s="85"/>
      <c r="F31" s="30"/>
      <c r="G31" s="44"/>
      <c r="H31" s="44"/>
      <c r="I31" s="32"/>
      <c r="J31" s="33"/>
      <c r="K31" s="34"/>
      <c r="L31" s="34"/>
      <c r="M31" s="86"/>
      <c r="N31" s="45"/>
      <c r="O31" s="45"/>
      <c r="P31" s="46"/>
      <c r="Q31" s="45"/>
      <c r="R31" s="45"/>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39"/>
      <c r="BB31" s="39"/>
      <c r="BC31" s="40"/>
      <c r="IA31" s="42">
        <v>3</v>
      </c>
      <c r="IB31" s="42" t="s">
        <v>101</v>
      </c>
      <c r="IC31" s="42"/>
      <c r="ID31" s="42"/>
      <c r="IE31" s="42"/>
      <c r="IF31" s="43"/>
      <c r="IG31" s="43"/>
      <c r="IH31" s="43"/>
      <c r="II31" s="43"/>
    </row>
    <row r="32" spans="1:243" s="41" customFormat="1" ht="63.75">
      <c r="A32" s="92">
        <v>3.01</v>
      </c>
      <c r="B32" s="94" t="s">
        <v>55</v>
      </c>
      <c r="C32" s="27" t="s">
        <v>76</v>
      </c>
      <c r="D32" s="99">
        <v>14</v>
      </c>
      <c r="E32" s="103" t="s">
        <v>94</v>
      </c>
      <c r="F32" s="30">
        <v>10</v>
      </c>
      <c r="G32" s="44"/>
      <c r="H32" s="44"/>
      <c r="I32" s="32" t="s">
        <v>31</v>
      </c>
      <c r="J32" s="33">
        <f t="shared" si="0"/>
        <v>1</v>
      </c>
      <c r="K32" s="34" t="s">
        <v>32</v>
      </c>
      <c r="L32" s="34" t="s">
        <v>4</v>
      </c>
      <c r="M32" s="106"/>
      <c r="N32" s="45"/>
      <c r="O32" s="45"/>
      <c r="P32" s="46"/>
      <c r="Q32" s="45"/>
      <c r="R32" s="45"/>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39">
        <f t="shared" si="1"/>
        <v>0</v>
      </c>
      <c r="BB32" s="39">
        <f t="shared" si="2"/>
        <v>0</v>
      </c>
      <c r="BC32" s="40" t="str">
        <f t="shared" si="3"/>
        <v>INR Zero Only</v>
      </c>
      <c r="IA32" s="42">
        <v>3.01</v>
      </c>
      <c r="IB32" s="42" t="s">
        <v>102</v>
      </c>
      <c r="IC32" s="42" t="s">
        <v>76</v>
      </c>
      <c r="ID32" s="42">
        <v>14</v>
      </c>
      <c r="IE32" s="42" t="s">
        <v>94</v>
      </c>
      <c r="IF32" s="43"/>
      <c r="IG32" s="43"/>
      <c r="IH32" s="43"/>
      <c r="II32" s="43"/>
    </row>
    <row r="33" spans="1:243" s="41" customFormat="1" ht="164.25" customHeight="1">
      <c r="A33" s="92">
        <v>3.02</v>
      </c>
      <c r="B33" s="93" t="s">
        <v>56</v>
      </c>
      <c r="C33" s="27" t="s">
        <v>85</v>
      </c>
      <c r="D33" s="98">
        <v>2</v>
      </c>
      <c r="E33" s="102" t="s">
        <v>94</v>
      </c>
      <c r="F33" s="30">
        <v>10</v>
      </c>
      <c r="G33" s="44"/>
      <c r="H33" s="44"/>
      <c r="I33" s="32" t="s">
        <v>31</v>
      </c>
      <c r="J33" s="33">
        <f t="shared" si="0"/>
        <v>1</v>
      </c>
      <c r="K33" s="34" t="s">
        <v>32</v>
      </c>
      <c r="L33" s="34" t="s">
        <v>4</v>
      </c>
      <c r="M33" s="106"/>
      <c r="N33" s="45"/>
      <c r="O33" s="45"/>
      <c r="P33" s="46"/>
      <c r="Q33" s="45"/>
      <c r="R33" s="45"/>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39">
        <f>total_amount_ba($B$2,$D$2,D33,F33,J33,K33,M33)</f>
        <v>0</v>
      </c>
      <c r="BB33" s="39">
        <f t="shared" si="2"/>
        <v>0</v>
      </c>
      <c r="BC33" s="40" t="str">
        <f t="shared" si="3"/>
        <v>INR Zero Only</v>
      </c>
      <c r="IA33" s="42">
        <v>3.02</v>
      </c>
      <c r="IB33" s="42" t="s">
        <v>103</v>
      </c>
      <c r="IC33" s="42" t="s">
        <v>85</v>
      </c>
      <c r="ID33" s="42">
        <v>2</v>
      </c>
      <c r="IE33" s="42" t="s">
        <v>94</v>
      </c>
      <c r="IF33" s="43"/>
      <c r="IG33" s="43"/>
      <c r="IH33" s="43"/>
      <c r="II33" s="43"/>
    </row>
    <row r="34" spans="1:243" s="41" customFormat="1" ht="15">
      <c r="A34" s="92">
        <v>3.03</v>
      </c>
      <c r="B34" s="93" t="s">
        <v>57</v>
      </c>
      <c r="C34" s="27" t="s">
        <v>86</v>
      </c>
      <c r="D34" s="97">
        <v>40</v>
      </c>
      <c r="E34" s="101" t="s">
        <v>92</v>
      </c>
      <c r="F34" s="30">
        <v>100</v>
      </c>
      <c r="G34" s="44"/>
      <c r="H34" s="31"/>
      <c r="I34" s="32" t="s">
        <v>31</v>
      </c>
      <c r="J34" s="33">
        <f t="shared" si="0"/>
        <v>1</v>
      </c>
      <c r="K34" s="34" t="s">
        <v>32</v>
      </c>
      <c r="L34" s="34" t="s">
        <v>4</v>
      </c>
      <c r="M34" s="106"/>
      <c r="N34" s="45"/>
      <c r="O34" s="45"/>
      <c r="P34" s="46"/>
      <c r="Q34" s="45"/>
      <c r="R34" s="45"/>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39">
        <f t="shared" si="1"/>
        <v>0</v>
      </c>
      <c r="BB34" s="39">
        <f t="shared" si="2"/>
        <v>0</v>
      </c>
      <c r="BC34" s="40" t="str">
        <f t="shared" si="3"/>
        <v>INR Zero Only</v>
      </c>
      <c r="IA34" s="42">
        <v>3.03</v>
      </c>
      <c r="IB34" s="42" t="s">
        <v>57</v>
      </c>
      <c r="IC34" s="42" t="s">
        <v>86</v>
      </c>
      <c r="ID34" s="42">
        <v>40</v>
      </c>
      <c r="IE34" s="42" t="s">
        <v>92</v>
      </c>
      <c r="IF34" s="43"/>
      <c r="IG34" s="43"/>
      <c r="IH34" s="43"/>
      <c r="II34" s="43"/>
    </row>
    <row r="35" spans="1:243" s="41" customFormat="1" ht="15">
      <c r="A35" s="92">
        <v>3.04</v>
      </c>
      <c r="B35" s="93" t="s">
        <v>58</v>
      </c>
      <c r="C35" s="27" t="s">
        <v>77</v>
      </c>
      <c r="D35" s="97">
        <v>200</v>
      </c>
      <c r="E35" s="101" t="s">
        <v>92</v>
      </c>
      <c r="F35" s="30">
        <v>100</v>
      </c>
      <c r="G35" s="44"/>
      <c r="H35" s="31"/>
      <c r="I35" s="32" t="s">
        <v>31</v>
      </c>
      <c r="J35" s="33">
        <f t="shared" si="0"/>
        <v>1</v>
      </c>
      <c r="K35" s="34" t="s">
        <v>32</v>
      </c>
      <c r="L35" s="34" t="s">
        <v>4</v>
      </c>
      <c r="M35" s="106"/>
      <c r="N35" s="45"/>
      <c r="O35" s="45"/>
      <c r="P35" s="46"/>
      <c r="Q35" s="45"/>
      <c r="R35" s="45"/>
      <c r="S35" s="47"/>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39">
        <f t="shared" si="1"/>
        <v>0</v>
      </c>
      <c r="BB35" s="39">
        <f t="shared" si="2"/>
        <v>0</v>
      </c>
      <c r="BC35" s="40" t="str">
        <f t="shared" si="3"/>
        <v>INR Zero Only</v>
      </c>
      <c r="IA35" s="42">
        <v>3.04</v>
      </c>
      <c r="IB35" s="42" t="s">
        <v>58</v>
      </c>
      <c r="IC35" s="42" t="s">
        <v>77</v>
      </c>
      <c r="ID35" s="42">
        <v>200</v>
      </c>
      <c r="IE35" s="42" t="s">
        <v>92</v>
      </c>
      <c r="IF35" s="43"/>
      <c r="IG35" s="43"/>
      <c r="IH35" s="43"/>
      <c r="II35" s="43"/>
    </row>
    <row r="36" spans="1:243" s="41" customFormat="1" ht="15" customHeight="1">
      <c r="A36" s="92">
        <v>3.05</v>
      </c>
      <c r="B36" s="93" t="s">
        <v>59</v>
      </c>
      <c r="C36" s="27" t="s">
        <v>78</v>
      </c>
      <c r="D36" s="97">
        <v>250</v>
      </c>
      <c r="E36" s="101" t="s">
        <v>92</v>
      </c>
      <c r="F36" s="30">
        <v>100</v>
      </c>
      <c r="G36" s="44"/>
      <c r="H36" s="44"/>
      <c r="I36" s="32" t="s">
        <v>31</v>
      </c>
      <c r="J36" s="33">
        <f t="shared" si="0"/>
        <v>1</v>
      </c>
      <c r="K36" s="34" t="s">
        <v>32</v>
      </c>
      <c r="L36" s="34" t="s">
        <v>4</v>
      </c>
      <c r="M36" s="106"/>
      <c r="N36" s="45"/>
      <c r="O36" s="45"/>
      <c r="P36" s="46"/>
      <c r="Q36" s="45"/>
      <c r="R36" s="45"/>
      <c r="S36" s="47"/>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39">
        <f t="shared" si="1"/>
        <v>0</v>
      </c>
      <c r="BB36" s="39">
        <f t="shared" si="2"/>
        <v>0</v>
      </c>
      <c r="BC36" s="40" t="str">
        <f t="shared" si="3"/>
        <v>INR Zero Only</v>
      </c>
      <c r="IA36" s="42">
        <v>3.05</v>
      </c>
      <c r="IB36" s="42" t="s">
        <v>59</v>
      </c>
      <c r="IC36" s="42" t="s">
        <v>78</v>
      </c>
      <c r="ID36" s="42">
        <v>250</v>
      </c>
      <c r="IE36" s="42" t="s">
        <v>92</v>
      </c>
      <c r="IF36" s="43"/>
      <c r="IG36" s="43"/>
      <c r="IH36" s="43"/>
      <c r="II36" s="43"/>
    </row>
    <row r="37" spans="1:243" s="41" customFormat="1" ht="15">
      <c r="A37" s="92">
        <v>3.06</v>
      </c>
      <c r="B37" s="95" t="s">
        <v>60</v>
      </c>
      <c r="C37" s="27" t="s">
        <v>79</v>
      </c>
      <c r="D37" s="97">
        <v>200</v>
      </c>
      <c r="E37" s="101" t="s">
        <v>92</v>
      </c>
      <c r="F37" s="30">
        <v>10</v>
      </c>
      <c r="G37" s="44"/>
      <c r="H37" s="44"/>
      <c r="I37" s="32" t="s">
        <v>31</v>
      </c>
      <c r="J37" s="33">
        <f t="shared" si="0"/>
        <v>1</v>
      </c>
      <c r="K37" s="34" t="s">
        <v>32</v>
      </c>
      <c r="L37" s="34" t="s">
        <v>4</v>
      </c>
      <c r="M37" s="106"/>
      <c r="N37" s="45"/>
      <c r="O37" s="45"/>
      <c r="P37" s="46"/>
      <c r="Q37" s="45"/>
      <c r="R37" s="45"/>
      <c r="S37" s="47"/>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39">
        <f t="shared" si="1"/>
        <v>0</v>
      </c>
      <c r="BB37" s="39">
        <f t="shared" si="2"/>
        <v>0</v>
      </c>
      <c r="BC37" s="40" t="str">
        <f t="shared" si="3"/>
        <v>INR Zero Only</v>
      </c>
      <c r="IA37" s="42">
        <v>3.06</v>
      </c>
      <c r="IB37" s="42" t="s">
        <v>104</v>
      </c>
      <c r="IC37" s="42" t="s">
        <v>79</v>
      </c>
      <c r="ID37" s="42">
        <v>200</v>
      </c>
      <c r="IE37" s="42" t="s">
        <v>92</v>
      </c>
      <c r="IF37" s="43"/>
      <c r="IG37" s="43"/>
      <c r="IH37" s="43"/>
      <c r="II37" s="43"/>
    </row>
    <row r="38" spans="1:243" s="41" customFormat="1" ht="15">
      <c r="A38" s="92">
        <v>3.07</v>
      </c>
      <c r="B38" s="95" t="s">
        <v>61</v>
      </c>
      <c r="C38" s="27" t="s">
        <v>87</v>
      </c>
      <c r="D38" s="97">
        <v>20</v>
      </c>
      <c r="E38" s="101" t="s">
        <v>95</v>
      </c>
      <c r="F38" s="30">
        <v>10</v>
      </c>
      <c r="G38" s="44"/>
      <c r="H38" s="44"/>
      <c r="I38" s="32" t="s">
        <v>31</v>
      </c>
      <c r="J38" s="33">
        <f t="shared" si="0"/>
        <v>1</v>
      </c>
      <c r="K38" s="34" t="s">
        <v>32</v>
      </c>
      <c r="L38" s="34" t="s">
        <v>4</v>
      </c>
      <c r="M38" s="106"/>
      <c r="N38" s="45"/>
      <c r="O38" s="45"/>
      <c r="P38" s="46"/>
      <c r="Q38" s="45"/>
      <c r="R38" s="45"/>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39">
        <f t="shared" si="1"/>
        <v>0</v>
      </c>
      <c r="BB38" s="39">
        <f t="shared" si="2"/>
        <v>0</v>
      </c>
      <c r="BC38" s="40" t="str">
        <f t="shared" si="3"/>
        <v>INR Zero Only</v>
      </c>
      <c r="IA38" s="42">
        <v>3.07</v>
      </c>
      <c r="IB38" s="42" t="s">
        <v>105</v>
      </c>
      <c r="IC38" s="42" t="s">
        <v>87</v>
      </c>
      <c r="ID38" s="42">
        <v>20</v>
      </c>
      <c r="IE38" s="42" t="s">
        <v>95</v>
      </c>
      <c r="IF38" s="43"/>
      <c r="IG38" s="43"/>
      <c r="IH38" s="43"/>
      <c r="II38" s="43"/>
    </row>
    <row r="39" spans="1:243" s="41" customFormat="1" ht="30.75" customHeight="1">
      <c r="A39" s="89">
        <v>4</v>
      </c>
      <c r="B39" s="91" t="s">
        <v>62</v>
      </c>
      <c r="C39" s="27"/>
      <c r="D39" s="100"/>
      <c r="E39" s="104"/>
      <c r="F39" s="30"/>
      <c r="G39" s="44"/>
      <c r="H39" s="44"/>
      <c r="I39" s="32"/>
      <c r="J39" s="33"/>
      <c r="K39" s="34"/>
      <c r="L39" s="34"/>
      <c r="M39" s="105"/>
      <c r="N39" s="45"/>
      <c r="O39" s="45"/>
      <c r="P39" s="46"/>
      <c r="Q39" s="45"/>
      <c r="R39" s="45"/>
      <c r="S39" s="47"/>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39"/>
      <c r="BB39" s="39"/>
      <c r="BC39" s="40"/>
      <c r="IA39" s="42">
        <v>4</v>
      </c>
      <c r="IB39" s="42" t="s">
        <v>106</v>
      </c>
      <c r="IC39" s="42"/>
      <c r="ID39" s="42"/>
      <c r="IE39" s="42"/>
      <c r="IF39" s="43"/>
      <c r="IG39" s="43"/>
      <c r="IH39" s="43"/>
      <c r="II39" s="43"/>
    </row>
    <row r="40" spans="1:243" s="41" customFormat="1" ht="60">
      <c r="A40" s="92">
        <v>4.01</v>
      </c>
      <c r="B40" s="88" t="s">
        <v>63</v>
      </c>
      <c r="C40" s="27" t="s">
        <v>98</v>
      </c>
      <c r="D40" s="98">
        <v>1</v>
      </c>
      <c r="E40" s="102" t="s">
        <v>96</v>
      </c>
      <c r="F40" s="30">
        <v>10</v>
      </c>
      <c r="G40" s="44"/>
      <c r="H40" s="44"/>
      <c r="I40" s="32" t="s">
        <v>31</v>
      </c>
      <c r="J40" s="33">
        <f t="shared" si="0"/>
        <v>1</v>
      </c>
      <c r="K40" s="34" t="s">
        <v>32</v>
      </c>
      <c r="L40" s="34" t="s">
        <v>4</v>
      </c>
      <c r="M40" s="106"/>
      <c r="N40" s="45"/>
      <c r="O40" s="45"/>
      <c r="P40" s="46"/>
      <c r="Q40" s="45"/>
      <c r="R40" s="45"/>
      <c r="S40" s="47"/>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39">
        <f t="shared" si="1"/>
        <v>0</v>
      </c>
      <c r="BB40" s="39">
        <f t="shared" si="2"/>
        <v>0</v>
      </c>
      <c r="BC40" s="40" t="str">
        <f t="shared" si="3"/>
        <v>INR Zero Only</v>
      </c>
      <c r="IA40" s="42">
        <v>4.01</v>
      </c>
      <c r="IB40" s="71" t="s">
        <v>63</v>
      </c>
      <c r="IC40" s="42" t="s">
        <v>98</v>
      </c>
      <c r="ID40" s="42">
        <v>1</v>
      </c>
      <c r="IE40" s="42" t="s">
        <v>96</v>
      </c>
      <c r="IF40" s="43"/>
      <c r="IG40" s="43"/>
      <c r="IH40" s="43"/>
      <c r="II40" s="43"/>
    </row>
    <row r="41" spans="1:243" s="41" customFormat="1" ht="30">
      <c r="A41" s="92">
        <v>4.02</v>
      </c>
      <c r="B41" s="88" t="s">
        <v>64</v>
      </c>
      <c r="C41" s="27" t="s">
        <v>80</v>
      </c>
      <c r="D41" s="97">
        <v>5</v>
      </c>
      <c r="E41" s="101" t="s">
        <v>96</v>
      </c>
      <c r="F41" s="30">
        <v>10</v>
      </c>
      <c r="G41" s="44"/>
      <c r="H41" s="44"/>
      <c r="I41" s="32" t="s">
        <v>31</v>
      </c>
      <c r="J41" s="33">
        <f t="shared" si="0"/>
        <v>1</v>
      </c>
      <c r="K41" s="34" t="s">
        <v>32</v>
      </c>
      <c r="L41" s="34" t="s">
        <v>4</v>
      </c>
      <c r="M41" s="106"/>
      <c r="N41" s="45"/>
      <c r="O41" s="45"/>
      <c r="P41" s="46"/>
      <c r="Q41" s="45"/>
      <c r="R41" s="45"/>
      <c r="S41" s="47"/>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39">
        <f t="shared" si="1"/>
        <v>0</v>
      </c>
      <c r="BB41" s="39">
        <f t="shared" si="2"/>
        <v>0</v>
      </c>
      <c r="BC41" s="40" t="str">
        <f t="shared" si="3"/>
        <v>INR Zero Only</v>
      </c>
      <c r="IA41" s="42">
        <v>4.02</v>
      </c>
      <c r="IB41" s="71" t="s">
        <v>64</v>
      </c>
      <c r="IC41" s="42" t="s">
        <v>80</v>
      </c>
      <c r="ID41" s="42">
        <v>5</v>
      </c>
      <c r="IE41" s="42" t="s">
        <v>96</v>
      </c>
      <c r="IF41" s="43"/>
      <c r="IG41" s="43"/>
      <c r="IH41" s="43"/>
      <c r="II41" s="43"/>
    </row>
    <row r="42" spans="1:243" s="41" customFormat="1" ht="30">
      <c r="A42" s="92">
        <v>4.03</v>
      </c>
      <c r="B42" s="90" t="s">
        <v>65</v>
      </c>
      <c r="C42" s="27" t="s">
        <v>88</v>
      </c>
      <c r="D42" s="97">
        <v>2</v>
      </c>
      <c r="E42" s="101" t="s">
        <v>96</v>
      </c>
      <c r="F42" s="30">
        <v>10</v>
      </c>
      <c r="G42" s="44"/>
      <c r="H42" s="44"/>
      <c r="I42" s="32" t="s">
        <v>31</v>
      </c>
      <c r="J42" s="33">
        <f t="shared" si="0"/>
        <v>1</v>
      </c>
      <c r="K42" s="34" t="s">
        <v>32</v>
      </c>
      <c r="L42" s="34" t="s">
        <v>4</v>
      </c>
      <c r="M42" s="106"/>
      <c r="N42" s="45"/>
      <c r="O42" s="45"/>
      <c r="P42" s="46"/>
      <c r="Q42" s="45"/>
      <c r="R42" s="45"/>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39">
        <f t="shared" si="1"/>
        <v>0</v>
      </c>
      <c r="BB42" s="39">
        <f t="shared" si="2"/>
        <v>0</v>
      </c>
      <c r="BC42" s="40" t="str">
        <f t="shared" si="3"/>
        <v>INR Zero Only</v>
      </c>
      <c r="IA42" s="42">
        <v>4.03</v>
      </c>
      <c r="IB42" s="42" t="s">
        <v>65</v>
      </c>
      <c r="IC42" s="42" t="s">
        <v>88</v>
      </c>
      <c r="ID42" s="42">
        <v>2</v>
      </c>
      <c r="IE42" s="42" t="s">
        <v>96</v>
      </c>
      <c r="IF42" s="43"/>
      <c r="IG42" s="43"/>
      <c r="IH42" s="43"/>
      <c r="II42" s="43"/>
    </row>
    <row r="43" spans="1:243" s="41" customFormat="1" ht="30">
      <c r="A43" s="92">
        <v>4.04</v>
      </c>
      <c r="B43" s="88" t="s">
        <v>66</v>
      </c>
      <c r="C43" s="27" t="s">
        <v>89</v>
      </c>
      <c r="D43" s="97">
        <v>4</v>
      </c>
      <c r="E43" s="101" t="s">
        <v>96</v>
      </c>
      <c r="F43" s="30">
        <v>100</v>
      </c>
      <c r="G43" s="44"/>
      <c r="H43" s="31"/>
      <c r="I43" s="32" t="s">
        <v>31</v>
      </c>
      <c r="J43" s="33">
        <f t="shared" si="0"/>
        <v>1</v>
      </c>
      <c r="K43" s="34" t="s">
        <v>32</v>
      </c>
      <c r="L43" s="34" t="s">
        <v>4</v>
      </c>
      <c r="M43" s="106"/>
      <c r="N43" s="45"/>
      <c r="O43" s="45"/>
      <c r="P43" s="46"/>
      <c r="Q43" s="45"/>
      <c r="R43" s="45"/>
      <c r="S43" s="47"/>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39">
        <f t="shared" si="1"/>
        <v>0</v>
      </c>
      <c r="BB43" s="39">
        <f t="shared" si="2"/>
        <v>0</v>
      </c>
      <c r="BC43" s="40" t="str">
        <f t="shared" si="3"/>
        <v>INR Zero Only</v>
      </c>
      <c r="IA43" s="42">
        <v>4.04</v>
      </c>
      <c r="IB43" s="42" t="s">
        <v>66</v>
      </c>
      <c r="IC43" s="42" t="s">
        <v>89</v>
      </c>
      <c r="ID43" s="42">
        <v>4</v>
      </c>
      <c r="IE43" s="42" t="s">
        <v>96</v>
      </c>
      <c r="IF43" s="43"/>
      <c r="IG43" s="43"/>
      <c r="IH43" s="43"/>
      <c r="II43" s="43"/>
    </row>
    <row r="44" spans="1:243" s="41" customFormat="1" ht="30">
      <c r="A44" s="92">
        <v>4.05</v>
      </c>
      <c r="B44" s="88" t="s">
        <v>67</v>
      </c>
      <c r="C44" s="27" t="s">
        <v>99</v>
      </c>
      <c r="D44" s="97">
        <v>4</v>
      </c>
      <c r="E44" s="101" t="s">
        <v>96</v>
      </c>
      <c r="F44" s="30">
        <v>100</v>
      </c>
      <c r="G44" s="44"/>
      <c r="H44" s="31"/>
      <c r="I44" s="32" t="s">
        <v>31</v>
      </c>
      <c r="J44" s="33">
        <f t="shared" si="0"/>
        <v>1</v>
      </c>
      <c r="K44" s="34" t="s">
        <v>32</v>
      </c>
      <c r="L44" s="34" t="s">
        <v>4</v>
      </c>
      <c r="M44" s="106"/>
      <c r="N44" s="45"/>
      <c r="O44" s="45"/>
      <c r="P44" s="46"/>
      <c r="Q44" s="45"/>
      <c r="R44" s="45"/>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39">
        <f t="shared" si="1"/>
        <v>0</v>
      </c>
      <c r="BB44" s="39">
        <f t="shared" si="2"/>
        <v>0</v>
      </c>
      <c r="BC44" s="40" t="str">
        <f t="shared" si="3"/>
        <v>INR Zero Only</v>
      </c>
      <c r="IA44" s="42">
        <v>4.05</v>
      </c>
      <c r="IB44" s="42" t="s">
        <v>67</v>
      </c>
      <c r="IC44" s="42" t="s">
        <v>99</v>
      </c>
      <c r="ID44" s="42">
        <v>4</v>
      </c>
      <c r="IE44" s="42" t="s">
        <v>96</v>
      </c>
      <c r="IF44" s="43"/>
      <c r="IG44" s="43"/>
      <c r="IH44" s="43"/>
      <c r="II44" s="43"/>
    </row>
    <row r="45" spans="1:243" s="41" customFormat="1" ht="45">
      <c r="A45" s="92">
        <v>4.06</v>
      </c>
      <c r="B45" s="88" t="s">
        <v>68</v>
      </c>
      <c r="C45" s="27" t="s">
        <v>90</v>
      </c>
      <c r="D45" s="98">
        <v>1</v>
      </c>
      <c r="E45" s="102" t="s">
        <v>96</v>
      </c>
      <c r="F45" s="30">
        <v>100</v>
      </c>
      <c r="G45" s="44"/>
      <c r="H45" s="44"/>
      <c r="I45" s="32" t="s">
        <v>31</v>
      </c>
      <c r="J45" s="33">
        <f t="shared" si="0"/>
        <v>1</v>
      </c>
      <c r="K45" s="34" t="s">
        <v>32</v>
      </c>
      <c r="L45" s="34" t="s">
        <v>4</v>
      </c>
      <c r="M45" s="106"/>
      <c r="N45" s="45"/>
      <c r="O45" s="45"/>
      <c r="P45" s="46"/>
      <c r="Q45" s="45"/>
      <c r="R45" s="45"/>
      <c r="S45" s="47"/>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39">
        <f t="shared" si="1"/>
        <v>0</v>
      </c>
      <c r="BB45" s="39">
        <f t="shared" si="2"/>
        <v>0</v>
      </c>
      <c r="BC45" s="40" t="str">
        <f t="shared" si="3"/>
        <v>INR Zero Only</v>
      </c>
      <c r="IA45" s="42">
        <v>4.06</v>
      </c>
      <c r="IB45" s="42" t="s">
        <v>68</v>
      </c>
      <c r="IC45" s="42" t="s">
        <v>90</v>
      </c>
      <c r="ID45" s="42">
        <v>1</v>
      </c>
      <c r="IE45" s="42" t="s">
        <v>96</v>
      </c>
      <c r="IF45" s="43"/>
      <c r="IG45" s="43"/>
      <c r="IH45" s="43"/>
      <c r="II45" s="43"/>
    </row>
    <row r="46" spans="1:243" s="41" customFormat="1" ht="19.5" customHeight="1">
      <c r="A46" s="92">
        <v>4.07</v>
      </c>
      <c r="B46" s="88" t="s">
        <v>69</v>
      </c>
      <c r="C46" s="27" t="s">
        <v>91</v>
      </c>
      <c r="D46" s="97">
        <v>1</v>
      </c>
      <c r="E46" s="101" t="s">
        <v>96</v>
      </c>
      <c r="F46" s="30">
        <v>10</v>
      </c>
      <c r="G46" s="44"/>
      <c r="H46" s="44"/>
      <c r="I46" s="32" t="s">
        <v>31</v>
      </c>
      <c r="J46" s="33">
        <f t="shared" si="0"/>
        <v>1</v>
      </c>
      <c r="K46" s="34" t="s">
        <v>32</v>
      </c>
      <c r="L46" s="34" t="s">
        <v>4</v>
      </c>
      <c r="M46" s="106"/>
      <c r="N46" s="45"/>
      <c r="O46" s="45"/>
      <c r="P46" s="46"/>
      <c r="Q46" s="45"/>
      <c r="R46" s="45"/>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39">
        <f t="shared" si="1"/>
        <v>0</v>
      </c>
      <c r="BB46" s="39">
        <f t="shared" si="2"/>
        <v>0</v>
      </c>
      <c r="BC46" s="40" t="str">
        <f t="shared" si="3"/>
        <v>INR Zero Only</v>
      </c>
      <c r="IA46" s="42">
        <v>4.07</v>
      </c>
      <c r="IB46" s="42" t="s">
        <v>69</v>
      </c>
      <c r="IC46" s="42" t="s">
        <v>91</v>
      </c>
      <c r="ID46" s="42">
        <v>1</v>
      </c>
      <c r="IE46" s="42" t="s">
        <v>96</v>
      </c>
      <c r="IF46" s="43"/>
      <c r="IG46" s="43"/>
      <c r="IH46" s="43"/>
      <c r="II46" s="43"/>
    </row>
    <row r="47" spans="1:243" s="41" customFormat="1" ht="25.5" customHeight="1">
      <c r="A47" s="92">
        <v>4.08</v>
      </c>
      <c r="B47" s="88" t="s">
        <v>70</v>
      </c>
      <c r="C47" s="27" t="s">
        <v>100</v>
      </c>
      <c r="D47" s="97">
        <v>1</v>
      </c>
      <c r="E47" s="101" t="s">
        <v>97</v>
      </c>
      <c r="F47" s="30">
        <v>10</v>
      </c>
      <c r="G47" s="44"/>
      <c r="H47" s="44"/>
      <c r="I47" s="32" t="s">
        <v>31</v>
      </c>
      <c r="J47" s="33">
        <f t="shared" si="0"/>
        <v>1</v>
      </c>
      <c r="K47" s="34" t="s">
        <v>32</v>
      </c>
      <c r="L47" s="34" t="s">
        <v>4</v>
      </c>
      <c r="M47" s="106"/>
      <c r="N47" s="45"/>
      <c r="O47" s="45"/>
      <c r="P47" s="46"/>
      <c r="Q47" s="45"/>
      <c r="R47" s="45"/>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39">
        <f t="shared" si="1"/>
        <v>0</v>
      </c>
      <c r="BB47" s="39">
        <f t="shared" si="2"/>
        <v>0</v>
      </c>
      <c r="BC47" s="40" t="str">
        <f t="shared" si="3"/>
        <v>INR Zero Only</v>
      </c>
      <c r="IA47" s="42">
        <v>4.08</v>
      </c>
      <c r="IB47" s="42" t="s">
        <v>70</v>
      </c>
      <c r="IC47" s="42" t="s">
        <v>100</v>
      </c>
      <c r="ID47" s="42">
        <v>1</v>
      </c>
      <c r="IE47" s="42" t="s">
        <v>97</v>
      </c>
      <c r="IF47" s="43"/>
      <c r="IG47" s="43"/>
      <c r="IH47" s="43"/>
      <c r="II47" s="43"/>
    </row>
    <row r="48" spans="1:243" s="41" customFormat="1" ht="33" customHeight="1">
      <c r="A48" s="74" t="s">
        <v>33</v>
      </c>
      <c r="B48" s="50"/>
      <c r="C48" s="27"/>
      <c r="E48" s="51"/>
      <c r="F48" s="51"/>
      <c r="G48" s="51"/>
      <c r="H48" s="52"/>
      <c r="I48" s="52"/>
      <c r="J48" s="52"/>
      <c r="K48" s="52"/>
      <c r="L48" s="53"/>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5">
        <f>SUM(BA13:BA47)</f>
        <v>0</v>
      </c>
      <c r="BB48" s="55" t="e">
        <f>SUM(#REF!)</f>
        <v>#REF!</v>
      </c>
      <c r="BC48" s="40" t="str">
        <f>SpellNumber($E$2,BA48)</f>
        <v>INR Zero Only</v>
      </c>
      <c r="IA48" s="42"/>
      <c r="IB48" s="42"/>
      <c r="IC48" s="42"/>
      <c r="ID48" s="42"/>
      <c r="IE48" s="42"/>
      <c r="IF48" s="43"/>
      <c r="IG48" s="43"/>
      <c r="IH48" s="43"/>
      <c r="II48" s="43"/>
    </row>
    <row r="49" spans="1:243" s="64" customFormat="1" ht="39" customHeight="1" hidden="1">
      <c r="A49" s="75" t="s">
        <v>34</v>
      </c>
      <c r="B49" s="56"/>
      <c r="C49" s="57"/>
      <c r="D49" s="58"/>
      <c r="E49" s="69" t="s">
        <v>35</v>
      </c>
      <c r="F49" s="70"/>
      <c r="G49" s="59"/>
      <c r="H49" s="60"/>
      <c r="I49" s="60"/>
      <c r="J49" s="60"/>
      <c r="K49" s="61"/>
      <c r="L49" s="62"/>
      <c r="M49" s="63"/>
      <c r="O49" s="41"/>
      <c r="P49" s="41"/>
      <c r="Q49" s="41"/>
      <c r="R49" s="41"/>
      <c r="S49" s="41"/>
      <c r="BA49" s="65">
        <f>IF(ISBLANK(F49),0,IF(E49="Excess (+)",ROUND(BA48+(BA48*F49),2),IF(E49="Less (-)",ROUND(BA48+(BA48*F49*(-1)),2),0)))</f>
        <v>0</v>
      </c>
      <c r="BB49" s="66">
        <f>ROUND(BA49,0)</f>
        <v>0</v>
      </c>
      <c r="BC49" s="40" t="str">
        <f>SpellNumber(L49,BB49)</f>
        <v> Zero Only</v>
      </c>
      <c r="IA49" s="67"/>
      <c r="IB49" s="67"/>
      <c r="IC49" s="67"/>
      <c r="ID49" s="67"/>
      <c r="IE49" s="67"/>
      <c r="IF49" s="68"/>
      <c r="IG49" s="68"/>
      <c r="IH49" s="68"/>
      <c r="II49" s="68"/>
    </row>
    <row r="50" spans="1:243" s="64" customFormat="1" ht="51" customHeight="1">
      <c r="A50" s="74" t="s">
        <v>36</v>
      </c>
      <c r="B50" s="49"/>
      <c r="C50" s="111" t="str">
        <f>SpellNumber($E$2,BA48)</f>
        <v>INR Zero Only</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IA50" s="67"/>
      <c r="IB50" s="67"/>
      <c r="IC50" s="67"/>
      <c r="ID50" s="67"/>
      <c r="IE50" s="67"/>
      <c r="IF50" s="68"/>
      <c r="IG50" s="68"/>
      <c r="IH50" s="68"/>
      <c r="II50" s="68"/>
    </row>
  </sheetData>
  <sheetProtection password="CCB5" sheet="1" selectLockedCells="1"/>
  <mergeCells count="8">
    <mergeCell ref="A9:BC9"/>
    <mergeCell ref="C50:BC50"/>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4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4:M47">
      <formula1>0</formula1>
      <formula2>999999999999999</formula2>
    </dataValidation>
    <dataValidation type="decimal" allowBlank="1" showInputMessage="1" showErrorMessage="1" promptTitle="Quantity" prompt="Please enter the Quantity for this item. " errorTitle="Invalid Entry" error="Only Numeric Values are allowed. " sqref="F13:F47 D13:D47">
      <formula1>0</formula1>
      <formula2>999999999999999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ErrorMessage="1" sqref="K13:K47">
      <formula1>"Partial Conversion,Full Conversion"</formula1>
      <formula2>0</formula2>
    </dataValidation>
    <dataValidation allowBlank="1" showInputMessage="1" showErrorMessage="1" promptTitle="Units" prompt="Please enter Units in text" sqref="E13:E47">
      <formula1>0</formula1>
      <formula2>0</formula2>
    </dataValidation>
    <dataValidation type="decimal" allowBlank="1" showInputMessage="1" showErrorMessage="1" promptTitle="Rate Entry" prompt="Please enter the Basic Price in Rupees for this item. " errorTitle="Invaid Entry" error="Only Numeric Values are allowed. " sqref="G13:H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7">
      <formula1>0</formula1>
      <formula2>999999999999999</formula2>
    </dataValidation>
    <dataValidation allowBlank="1" showInputMessage="1" showErrorMessage="1" promptTitle="Itemcode/Make" prompt="Please enter text" sqref="C13:C48">
      <formula1>0</formula1>
      <formula2>0</formula2>
    </dataValidation>
    <dataValidation type="decimal" allowBlank="1" showErrorMessage="1" errorTitle="Invalid Entry" error="Only Numeric Values are allowed. " sqref="A13:A47">
      <formula1>0</formula1>
      <formula2>999999999999999</formula2>
    </dataValidation>
    <dataValidation type="list" showErrorMessage="1" sqref="I13:I47">
      <formula1>"Excess(+),Less(-)"</formula1>
      <formula2>0</formula2>
    </dataValidation>
    <dataValidation allowBlank="1" showInputMessage="1" showErrorMessage="1" promptTitle="Addition / Deduction" prompt="Please Choose the correct One" sqref="J13:J47">
      <formula1>0</formula1>
      <formula2>0</formula2>
    </dataValidation>
    <dataValidation type="list" allowBlank="1" showInputMessage="1" showErrorMessage="1" sqref="L42 L43 L44 L45 L13 L14 L15 L16 L17 L18 L19 L20 L21 L22 L23 L24 L25 L26 L27 L28 L29 L30 L31 L32 L33 L34 L35 L36 L37 L38 L39 L40 L41 L47 L46">
      <formula1>"INR"</formula1>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17" t="s">
        <v>37</v>
      </c>
      <c r="F6" s="117"/>
      <c r="G6" s="117"/>
      <c r="H6" s="117"/>
      <c r="I6" s="117"/>
      <c r="J6" s="117"/>
      <c r="K6" s="117"/>
    </row>
    <row r="7" spans="5:11" ht="15">
      <c r="E7" s="118"/>
      <c r="F7" s="118"/>
      <c r="G7" s="118"/>
      <c r="H7" s="118"/>
      <c r="I7" s="118"/>
      <c r="J7" s="118"/>
      <c r="K7" s="118"/>
    </row>
    <row r="8" spans="5:11" ht="15">
      <c r="E8" s="118"/>
      <c r="F8" s="118"/>
      <c r="G8" s="118"/>
      <c r="H8" s="118"/>
      <c r="I8" s="118"/>
      <c r="J8" s="118"/>
      <c r="K8" s="118"/>
    </row>
    <row r="9" spans="5:11" ht="15">
      <c r="E9" s="118"/>
      <c r="F9" s="118"/>
      <c r="G9" s="118"/>
      <c r="H9" s="118"/>
      <c r="I9" s="118"/>
      <c r="J9" s="118"/>
      <c r="K9" s="118"/>
    </row>
    <row r="10" spans="5:11" ht="15">
      <c r="E10" s="118"/>
      <c r="F10" s="118"/>
      <c r="G10" s="118"/>
      <c r="H10" s="118"/>
      <c r="I10" s="118"/>
      <c r="J10" s="118"/>
      <c r="K10" s="118"/>
    </row>
    <row r="11" spans="5:11" ht="15">
      <c r="E11" s="118"/>
      <c r="F11" s="118"/>
      <c r="G11" s="118"/>
      <c r="H11" s="118"/>
      <c r="I11" s="118"/>
      <c r="J11" s="118"/>
      <c r="K11" s="118"/>
    </row>
    <row r="12" spans="5:11" ht="15">
      <c r="E12" s="118"/>
      <c r="F12" s="118"/>
      <c r="G12" s="118"/>
      <c r="H12" s="118"/>
      <c r="I12" s="118"/>
      <c r="J12" s="118"/>
      <c r="K12" s="118"/>
    </row>
    <row r="13" spans="5:11" ht="15">
      <c r="E13" s="118"/>
      <c r="F13" s="118"/>
      <c r="G13" s="118"/>
      <c r="H13" s="118"/>
      <c r="I13" s="118"/>
      <c r="J13" s="118"/>
      <c r="K13" s="118"/>
    </row>
    <row r="14" spans="5:11" ht="15">
      <c r="E14" s="118"/>
      <c r="F14" s="118"/>
      <c r="G14" s="118"/>
      <c r="H14" s="118"/>
      <c r="I14" s="118"/>
      <c r="J14" s="118"/>
      <c r="K14" s="11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2022-07-08T10:26:27Z</cp:lastPrinted>
  <dcterms:created xsi:type="dcterms:W3CDTF">2009-01-30T06:42:42Z</dcterms:created>
  <dcterms:modified xsi:type="dcterms:W3CDTF">2022-07-30T09:43:42Z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