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639"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<sst xmlns="http://schemas.openxmlformats.org/spreadsheetml/2006/main" count="177" uniqueCount="76">
  <si>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</si>
  <si>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</si>
  <si>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</si>
  <si>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</si>
  <si>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</si>
  <si>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</si>
  <si>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</si>
  <si>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</si>
  <si>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</si>
  <si>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</si>
  <si>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</si>
  <si>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</si>
  <si>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</si>
  <si>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</si>
  <si>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</si>
  <si>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</si>
  <si>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</si>
  <si>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</si>
  <si>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</si>
  <si>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</si>
  <si>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</si>
  <si>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</si>
  <si>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</si>
  <si>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</si>
  <si>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</si>
  <si>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</si>
  <si>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</si>
  <si>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</si>
  <si>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</si>
  <si>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</si>
  <si>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</si>
  <si>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</si>
  <si>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</si>
  <si>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</si>
  <si>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</si>
  <si>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</si>
  <si>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</si>
  <si>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</si>
  <si>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</si>
  <si>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</si>
  <si>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t>item 3</t>
  </si>
  <si>
    <t>item 6</t>
  </si>
  <si>
    <r>
      <t xml:space="preserve">Supply of </t>
    </r>
    <r>
      <rPr>
        <b/>
        <sz val="11"/>
        <color indexed="8"/>
        <rFont val="Palatino Linotype"/>
        <family val="1"/>
      </rPr>
      <t>Water Proofing cement paint</t>
    </r>
    <r>
      <rPr>
        <sz val="11"/>
        <color indexed="8"/>
        <rFont val="Palatino Linotype"/>
        <family val="1"/>
      </rPr>
      <t xml:space="preserve"> of approved brand and required shade &amp; stacking   at Project Site:Approved make: Snowcem, Surfacem, Supercem, Asian, and berger</t>
    </r>
  </si>
  <si>
    <r>
      <t xml:space="preserve">Supply of </t>
    </r>
    <r>
      <rPr>
        <b/>
        <sz val="11"/>
        <color indexed="8"/>
        <rFont val="Palatino Linotype"/>
        <family val="1"/>
      </rPr>
      <t>1st Quality Epoxy Food grade primer</t>
    </r>
    <r>
      <rPr>
        <sz val="11"/>
        <color indexed="8"/>
        <rFont val="Palatino Linotype"/>
        <family val="1"/>
      </rPr>
      <t xml:space="preserve"> for Cement structures &amp; stacking   at Project Site Approved make: German Polymer, Asian, Shalimer, Clean tech</t>
    </r>
  </si>
  <si>
    <r>
      <t>Supply of 1</t>
    </r>
    <r>
      <rPr>
        <b/>
        <sz val="11"/>
        <color indexed="8"/>
        <rFont val="Palatino Linotype"/>
        <family val="1"/>
      </rPr>
      <t>st Quality Epoxy Food grade paint</t>
    </r>
    <r>
      <rPr>
        <sz val="11"/>
        <color indexed="8"/>
        <rFont val="Palatino Linotype"/>
        <family val="1"/>
      </rPr>
      <t xml:space="preserve"> (New Phirozi-blue colour)  for Cement structures &amp; stacking   at Project Site:Approved make: German Polymer, Asian, Shalimer, Clean tech, Berger</t>
    </r>
  </si>
  <si>
    <r>
      <t xml:space="preserve">Supply of </t>
    </r>
    <r>
      <rPr>
        <b/>
        <sz val="11"/>
        <color indexed="8"/>
        <rFont val="Palatino Linotype"/>
        <family val="1"/>
      </rPr>
      <t>Water Proofing cement primer</t>
    </r>
    <r>
      <rPr>
        <sz val="11"/>
        <color indexed="8"/>
        <rFont val="Palatino Linotype"/>
        <family val="1"/>
      </rPr>
      <t xml:space="preserve"> of approved brand and required shade &amp; stacking   at Project Site : Approved make: Snowcem, Surfacem, Supercem, Asian, and berger,</t>
    </r>
  </si>
  <si>
    <r>
      <t xml:space="preserve">Supply of </t>
    </r>
    <r>
      <rPr>
        <b/>
        <sz val="11"/>
        <color indexed="8"/>
        <rFont val="Palatino Linotype"/>
        <family val="1"/>
      </rPr>
      <t>Polyurethene primer</t>
    </r>
    <r>
      <rPr>
        <sz val="11"/>
        <color indexed="8"/>
        <rFont val="Palatino Linotype"/>
        <family val="1"/>
      </rPr>
      <t xml:space="preserve">  for Structural steel &amp; stacking   at Project Site.Approved make: Asian, Shalimer,  Berger, Nerolac, Jenson &amp; Nicholson</t>
    </r>
  </si>
  <si>
    <t>Supply of Water Proofing cement primer of approved brand and required shade &amp; stacking   at Project Site : Approved make: Snowcem, Surfacem, Supercem, Asian, and berger,</t>
  </si>
  <si>
    <t>Supply of Water Proofing cement paint of approved brand and required shade &amp; stacking   at Project Site:Approved make: Snowcem, Surfacem, Supercem, Asian, and berger</t>
  </si>
  <si>
    <t>Supply of 1st Quality Epoxy Food grade primer for Cement structures &amp; stacking   at Project Site Approved make: German Polymer, Asian, Shalimer, Clean tech</t>
  </si>
  <si>
    <t>Supply of 1st Quality Epoxy Food grade paint (New Phirozi-blue colour)  for Cement structures &amp; stacking   at Project Site:Approved make: German Polymer, Asian, Shalimer, Clean tech, Berger</t>
  </si>
  <si>
    <t>Supply of Polyurethene primer  for Structural steel &amp; stacking   at Project Site.Approved make: Asian, Shalimer,  Berger, Nerolac, Jenson &amp; Nicholson</t>
  </si>
  <si>
    <t>Supply of Polyurethene paint  for Structural steel of approved brand and required shade &amp; stacking   at Project Site Approved make: Asian, Shalimer, Berger, Nerolac, Jenson &amp; Nicholson</t>
  </si>
  <si>
    <r>
      <t xml:space="preserve">Supply of premium acrylic emulsion paint of </t>
    </r>
    <r>
      <rPr>
        <b/>
        <sz val="11"/>
        <color indexed="8"/>
        <rFont val="Palatino Linotype"/>
        <family val="1"/>
      </rPr>
      <t>Interior garade as per IS 2395</t>
    </r>
    <r>
      <rPr>
        <sz val="11"/>
        <color indexed="8"/>
        <rFont val="Palatino Linotype"/>
        <family val="1"/>
      </rPr>
      <t xml:space="preserve"> having VOC (Volatile Organic Compound) content less than 50 gms/ litre of approved brand and required shade &amp; stacking   at Project Site Approved Make: Asian, Berger, Shalimer, Nerolac, ICI, Jenson &amp; Nicholson</t>
    </r>
  </si>
  <si>
    <t>Supply  of premium Acrylic Smooth Exterior Emulsion paint as per IS 2395 with Silicone additives of approved brand and required shade &amp; Stacking at Project site: Approved Make: Asian, Berger, Shalimer, Nerolac, ICI, Jenson &amp; Nicholson</t>
  </si>
  <si>
    <t>Supply of premium acrylic emulsion paint of Interior garade as per IS 2395 having VOC (Volatile Organic Compound) content less than 50 gms/ litre of approved brand and required shade &amp; stacking   at Project Site Approved Make: Asian, Berger, Shalimer, Nerolac, ICI, Jenson &amp; Nicholson</t>
  </si>
  <si>
    <t>item 1</t>
  </si>
  <si>
    <t>item 5</t>
  </si>
  <si>
    <t>item 8</t>
  </si>
  <si>
    <t>item 2</t>
  </si>
  <si>
    <t>item 4</t>
  </si>
  <si>
    <t>item 71</t>
  </si>
  <si>
    <t>item 9</t>
  </si>
  <si>
    <t>Tender Reference No: RGCA-DTSP-SEU/CONS/2022-23-007</t>
  </si>
  <si>
    <t>Tender Inviting Authority: The Director, Rajiv Gandhi Centre For Aquaculture (RGCA)</t>
  </si>
  <si>
    <t>Name of Work:  PURCHASE OF MATERIALS FOR SHRIMP EVALUATION STUDY UNIT RAJAKAMANGALAM - REPAIR AND RENOVATION OF EXISTING BUILDING/TANKS, CONSTRUCTION OF NEW TANKS &amp; ROOFING WORKS(TRUSS)</t>
  </si>
  <si>
    <t>Unit of Measure</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</si>
  <si>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</si>
  <si>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t>
    </r>
    <r>
      <rPr>
        <b/>
        <sz val="11"/>
        <rFont val="Arial"/>
        <family val="2"/>
      </rPr>
      <t xml:space="preserve">in
</t>
    </r>
    <r>
      <rPr>
        <b/>
        <sz val="11"/>
        <color indexed="10"/>
        <rFont val="Arial"/>
        <family val="2"/>
      </rPr>
      <t>Rs.      P</t>
    </r>
    <r>
      <rPr>
        <b/>
        <sz val="11"/>
        <rFont val="Arial"/>
        <family val="2"/>
      </rPr>
      <t xml:space="preserve">
 </t>
    </r>
  </si>
  <si>
    <t>TOTAL AMOUNT 
in Words</t>
  </si>
  <si>
    <t>Litre</t>
  </si>
  <si>
    <t xml:space="preserve">Paints: </t>
  </si>
  <si>
    <r>
      <t xml:space="preserve">Supply  of premium Acrylic Smooth  Emulsion </t>
    </r>
    <r>
      <rPr>
        <b/>
        <sz val="11"/>
        <color indexed="8"/>
        <rFont val="Palatino Linotype"/>
        <family val="1"/>
      </rPr>
      <t>Primer</t>
    </r>
    <r>
      <rPr>
        <sz val="11"/>
        <color indexed="8"/>
        <rFont val="Palatino Linotype"/>
        <family val="1"/>
      </rPr>
      <t xml:space="preserve"> as per IS 2395 for </t>
    </r>
    <r>
      <rPr>
        <b/>
        <sz val="11"/>
        <color indexed="8"/>
        <rFont val="Palatino Linotype"/>
        <family val="1"/>
      </rPr>
      <t xml:space="preserve">Interiors and Exteriors &amp; </t>
    </r>
    <r>
      <rPr>
        <sz val="11"/>
        <color indexed="8"/>
        <rFont val="Palatino Linotype"/>
        <family val="1"/>
      </rPr>
      <t>stacking at Project Site: Approved Make: Asian, Berger, Shalimer, Nerolac, ICI, Jenson &amp; Nicholson</t>
    </r>
  </si>
  <si>
    <r>
      <t xml:space="preserve">Supply  of premium Acrylic Smooth </t>
    </r>
    <r>
      <rPr>
        <b/>
        <sz val="11"/>
        <color indexed="8"/>
        <rFont val="Palatino Linotype"/>
        <family val="1"/>
      </rPr>
      <t>Exterior Emulsion paint as per IS 2395</t>
    </r>
    <r>
      <rPr>
        <sz val="11"/>
        <color indexed="8"/>
        <rFont val="Palatino Linotype"/>
        <family val="1"/>
      </rPr>
      <t xml:space="preserve"> with Silicone additives of approved brand and required shade &amp; Stacking at Project site: Approved Make: Asian, Berger, Shalimer, Nerolac, ICI, Jenson &amp; Nicholson</t>
    </r>
  </si>
  <si>
    <r>
      <t xml:space="preserve">Supply of </t>
    </r>
    <r>
      <rPr>
        <b/>
        <sz val="11"/>
        <color indexed="8"/>
        <rFont val="Palatino Linotype"/>
        <family val="1"/>
      </rPr>
      <t xml:space="preserve">Polyurethene paint </t>
    </r>
    <r>
      <rPr>
        <sz val="11"/>
        <color indexed="8"/>
        <rFont val="Palatino Linotype"/>
        <family val="1"/>
      </rPr>
      <t xml:space="preserve"> for Structural steel of approved brand and required shade &amp; stacking   at Project Site Approved make: Asian, Shalimer, Berger, Nerolac, Jenson &amp; Nicholson</t>
    </r>
  </si>
  <si>
    <t>Supply  of premium Acrylic Smooth  Emulsion Primer as per IS 2395 for Interiors and Exteriors &amp; stacking at Project Site: Approved Make: Asian, Berger, Shalimer, Nerolac, ICI, Jenson &amp; Nicholson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</si>
</sst>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 numFmtId="174" formatCode="_(* #,##0.0_);_(* \(#,##0.0\);_(* &quot;-&quot;??_);_(@_)"/>
    <numFmt numFmtId="175" formatCode="_(* #,##0_);_(* \(#,##0\);_(* &quot;-&quot;??_);_(@_)"/>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color indexed="8"/>
      <name val="Palatino Linotype"/>
      <family val="1"/>
    </font>
    <font>
      <b/>
      <sz val="11"/>
      <color indexed="8"/>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6">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3" fillId="0" borderId="0" xfId="57" applyNumberFormat="1" applyFont="1" applyFill="1">
      <alignment/>
      <protection/>
    </xf>
    <xf numFmtId="0" fontId="5" fillId="0" borderId="0" xfId="57" applyNumberFormat="1" applyFont="1" applyFill="1" applyBorder="1" applyAlignment="1">
      <alignment vertical="center"/>
      <protection/>
    </xf>
    <xf numFmtId="0" fontId="6" fillId="0" borderId="0" xfId="57" applyNumberFormat="1" applyFont="1" applyFill="1" applyBorder="1" applyAlignment="1" applyProtection="1">
      <alignment vertical="center"/>
      <protection locked="0"/>
    </xf>
    <xf numFmtId="0" fontId="6" fillId="0" borderId="0" xfId="57" applyNumberFormat="1" applyFont="1" applyFill="1" applyBorder="1" applyAlignment="1">
      <alignment vertical="center"/>
      <protection/>
    </xf>
    <xf numFmtId="0" fontId="7" fillId="0" borderId="0" xfId="57"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12"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5" fillId="0" borderId="0" xfId="57" applyNumberFormat="1" applyFont="1" applyFill="1" applyAlignment="1" applyProtection="1">
      <alignment vertical="center"/>
      <protection locked="0"/>
    </xf>
    <xf numFmtId="0" fontId="7" fillId="0" borderId="0" xfId="57" applyNumberFormat="1" applyFont="1" applyFill="1" applyAlignment="1" applyProtection="1">
      <alignment vertical="center"/>
      <protection locked="0"/>
    </xf>
    <xf numFmtId="0" fontId="6" fillId="0" borderId="0" xfId="57" applyNumberFormat="1" applyFont="1" applyFill="1" applyAlignment="1" applyProtection="1">
      <alignment vertical="center"/>
      <protection locked="0"/>
    </xf>
    <xf numFmtId="0" fontId="5" fillId="0" borderId="0" xfId="57" applyNumberFormat="1" applyFont="1" applyFill="1" applyAlignment="1">
      <alignment vertical="center"/>
      <protection/>
    </xf>
    <xf numFmtId="0" fontId="7" fillId="0" borderId="0" xfId="57" applyNumberFormat="1" applyFont="1" applyFill="1" applyAlignment="1">
      <alignment vertical="center"/>
      <protection/>
    </xf>
    <xf numFmtId="0" fontId="6" fillId="0" borderId="0" xfId="57" applyNumberFormat="1" applyFont="1" applyFill="1" applyAlignment="1">
      <alignment vertical="center"/>
      <protection/>
    </xf>
    <xf numFmtId="0" fontId="9" fillId="0" borderId="10" xfId="57" applyNumberFormat="1" applyFont="1" applyFill="1" applyBorder="1" applyAlignment="1">
      <alignment horizontal="center" vertical="top" wrapText="1"/>
      <protection/>
    </xf>
    <xf numFmtId="0" fontId="5" fillId="0" borderId="0" xfId="57" applyNumberFormat="1" applyFont="1" applyFill="1">
      <alignment/>
      <protection/>
    </xf>
    <xf numFmtId="0" fontId="7" fillId="0" borderId="0" xfId="57" applyNumberFormat="1" applyFont="1" applyFill="1">
      <alignment/>
      <protection/>
    </xf>
    <xf numFmtId="0" fontId="6" fillId="0" borderId="0" xfId="57" applyNumberFormat="1" applyFont="1" applyFill="1">
      <alignment/>
      <protection/>
    </xf>
    <xf numFmtId="0" fontId="9" fillId="0" borderId="11" xfId="60" applyNumberFormat="1" applyFont="1" applyFill="1" applyBorder="1" applyAlignment="1">
      <alignment horizontal="center" vertical="top" wrapText="1"/>
      <protection/>
    </xf>
    <xf numFmtId="0" fontId="9" fillId="0" borderId="12" xfId="57" applyNumberFormat="1" applyFont="1" applyFill="1" applyBorder="1" applyAlignment="1">
      <alignment horizontal="center" vertical="top" wrapText="1"/>
      <protection/>
    </xf>
    <xf numFmtId="0" fontId="5" fillId="0" borderId="12" xfId="60" applyNumberFormat="1" applyFont="1" applyFill="1" applyBorder="1" applyAlignment="1">
      <alignment horizontal="center" vertical="top"/>
      <protection/>
    </xf>
    <xf numFmtId="0" fontId="9" fillId="0" borderId="12" xfId="60" applyNumberFormat="1" applyFont="1" applyFill="1" applyBorder="1" applyAlignment="1">
      <alignment vertical="top" wrapText="1"/>
      <protection/>
    </xf>
    <xf numFmtId="0" fontId="17" fillId="0" borderId="12" xfId="60" applyNumberFormat="1" applyFont="1" applyFill="1" applyBorder="1" applyAlignment="1">
      <alignment horizontal="left" wrapText="1" readingOrder="1"/>
      <protection/>
    </xf>
    <xf numFmtId="172" fontId="5" fillId="0" borderId="12" xfId="60" applyNumberFormat="1" applyFont="1" applyFill="1" applyBorder="1" applyAlignment="1">
      <alignment vertical="top"/>
      <protection/>
    </xf>
    <xf numFmtId="0" fontId="5" fillId="0" borderId="12" xfId="57" applyNumberFormat="1" applyFont="1" applyFill="1" applyBorder="1" applyAlignment="1">
      <alignment horizontal="left" vertical="top"/>
      <protection/>
    </xf>
    <xf numFmtId="2" fontId="5" fillId="0" borderId="12" xfId="60" applyNumberFormat="1" applyFont="1" applyFill="1" applyBorder="1" applyAlignment="1">
      <alignment vertical="top"/>
      <protection/>
    </xf>
    <xf numFmtId="0" fontId="9" fillId="0" borderId="12" xfId="57" applyNumberFormat="1" applyFont="1" applyFill="1" applyBorder="1" applyAlignment="1" applyProtection="1">
      <alignment horizontal="right" vertical="top"/>
      <protection/>
    </xf>
    <xf numFmtId="0" fontId="5" fillId="0" borderId="12" xfId="60" applyNumberFormat="1" applyFont="1" applyFill="1" applyBorder="1" applyAlignment="1">
      <alignment vertical="top"/>
      <protection/>
    </xf>
    <xf numFmtId="0" fontId="5" fillId="0" borderId="12" xfId="57" applyNumberFormat="1" applyFont="1" applyFill="1" applyBorder="1" applyAlignment="1">
      <alignment vertical="top"/>
      <protection/>
    </xf>
    <xf numFmtId="0" fontId="9" fillId="0" borderId="12" xfId="57" applyNumberFormat="1" applyFont="1" applyFill="1" applyBorder="1" applyAlignment="1" applyProtection="1">
      <alignment horizontal="left" vertical="top"/>
      <protection locked="0"/>
    </xf>
    <xf numFmtId="0" fontId="5" fillId="0" borderId="12" xfId="57" applyNumberFormat="1" applyFont="1" applyFill="1" applyBorder="1" applyAlignment="1" applyProtection="1">
      <alignment vertical="top"/>
      <protection/>
    </xf>
    <xf numFmtId="0" fontId="9" fillId="0" borderId="13" xfId="57" applyNumberFormat="1" applyFont="1" applyFill="1" applyBorder="1" applyAlignment="1" applyProtection="1">
      <alignment horizontal="right" vertical="top"/>
      <protection locked="0"/>
    </xf>
    <xf numFmtId="0" fontId="9" fillId="0" borderId="14" xfId="57" applyNumberFormat="1" applyFont="1" applyFill="1" applyBorder="1" applyAlignment="1" applyProtection="1">
      <alignment horizontal="center" vertical="top" wrapText="1"/>
      <protection/>
    </xf>
    <xf numFmtId="0" fontId="9" fillId="0" borderId="14" xfId="57" applyNumberFormat="1" applyFont="1" applyFill="1" applyBorder="1" applyAlignment="1">
      <alignment horizontal="center" vertical="top" wrapText="1"/>
      <protection/>
    </xf>
    <xf numFmtId="2" fontId="9" fillId="0" borderId="15" xfId="60" applyNumberFormat="1" applyFont="1" applyFill="1" applyBorder="1" applyAlignment="1">
      <alignment horizontal="right" vertical="top"/>
      <protection/>
    </xf>
    <xf numFmtId="0" fontId="5" fillId="0" borderId="12" xfId="60" applyNumberFormat="1" applyFont="1" applyFill="1" applyBorder="1" applyAlignment="1">
      <alignment vertical="top" wrapText="1"/>
      <protection/>
    </xf>
    <xf numFmtId="0" fontId="5" fillId="0" borderId="0" xfId="57" applyNumberFormat="1" applyFont="1" applyFill="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vertical="top"/>
      <protection/>
    </xf>
    <xf numFmtId="0" fontId="9" fillId="0" borderId="12"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2" xfId="57"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9" fillId="0" borderId="16" xfId="60" applyNumberFormat="1" applyFont="1" applyFill="1" applyBorder="1" applyAlignment="1">
      <alignment horizontal="left" vertical="top"/>
      <protection/>
    </xf>
    <xf numFmtId="0" fontId="5" fillId="0" borderId="11" xfId="60" applyNumberFormat="1" applyFont="1" applyFill="1" applyBorder="1" applyAlignment="1">
      <alignment vertical="top"/>
      <protection/>
    </xf>
    <xf numFmtId="0" fontId="5" fillId="0" borderId="17" xfId="60" applyNumberFormat="1" applyFont="1" applyFill="1" applyBorder="1" applyAlignment="1">
      <alignment vertical="top"/>
      <protection/>
    </xf>
    <xf numFmtId="0" fontId="18" fillId="0" borderId="18" xfId="60" applyNumberFormat="1" applyFont="1" applyFill="1" applyBorder="1" applyAlignment="1">
      <alignment vertical="top"/>
      <protection/>
    </xf>
    <xf numFmtId="0" fontId="5" fillId="0" borderId="18" xfId="60" applyNumberFormat="1" applyFont="1" applyFill="1" applyBorder="1" applyAlignment="1">
      <alignment vertical="top"/>
      <protection/>
    </xf>
    <xf numFmtId="173" fontId="5" fillId="0" borderId="0" xfId="57" applyNumberFormat="1" applyFont="1" applyFill="1" applyAlignment="1">
      <alignment vertical="top"/>
      <protection/>
    </xf>
    <xf numFmtId="2" fontId="18" fillId="0" borderId="12" xfId="60" applyNumberFormat="1" applyFont="1" applyFill="1" applyBorder="1" applyAlignment="1">
      <alignment vertical="top"/>
      <protection/>
    </xf>
    <xf numFmtId="0" fontId="9" fillId="0" borderId="18" xfId="60" applyNumberFormat="1" applyFont="1" applyFill="1" applyBorder="1" applyAlignment="1">
      <alignment horizontal="left" vertical="top"/>
      <protection/>
    </xf>
    <xf numFmtId="0" fontId="19" fillId="0" borderId="11" xfId="57" applyNumberFormat="1" applyFont="1" applyFill="1" applyBorder="1" applyAlignment="1" applyProtection="1">
      <alignment vertical="top"/>
      <protection/>
    </xf>
    <xf numFmtId="0" fontId="20" fillId="0" borderId="10" xfId="60" applyNumberFormat="1" applyFont="1" applyFill="1" applyBorder="1" applyAlignment="1" applyProtection="1">
      <alignment vertical="center" wrapText="1"/>
      <protection locked="0"/>
    </xf>
    <xf numFmtId="0" fontId="19" fillId="0" borderId="10" xfId="60" applyNumberFormat="1" applyFont="1" applyFill="1" applyBorder="1" applyAlignment="1">
      <alignment vertical="top"/>
      <protection/>
    </xf>
    <xf numFmtId="0" fontId="5" fillId="0" borderId="10" xfId="57" applyNumberFormat="1" applyFont="1" applyFill="1" applyBorder="1" applyAlignment="1" applyProtection="1">
      <alignment vertical="top"/>
      <protection/>
    </xf>
    <xf numFmtId="0" fontId="15" fillId="0" borderId="10" xfId="60" applyNumberFormat="1" applyFont="1" applyFill="1" applyBorder="1" applyAlignment="1" applyProtection="1">
      <alignment vertical="center" wrapText="1"/>
      <protection locked="0"/>
    </xf>
    <xf numFmtId="0" fontId="15" fillId="0" borderId="10" xfId="68" applyNumberFormat="1" applyFont="1" applyFill="1" applyBorder="1" applyAlignment="1" applyProtection="1">
      <alignment vertical="center" wrapText="1"/>
      <protection locked="0"/>
    </xf>
    <xf numFmtId="0" fontId="20" fillId="0" borderId="10" xfId="60" applyNumberFormat="1" applyFont="1" applyFill="1" applyBorder="1" applyAlignment="1" applyProtection="1">
      <alignment vertical="center" wrapText="1"/>
      <protection/>
    </xf>
    <xf numFmtId="0" fontId="5" fillId="0" borderId="0" xfId="57" applyNumberFormat="1" applyFont="1" applyFill="1" applyAlignment="1" applyProtection="1">
      <alignment vertical="top"/>
      <protection/>
    </xf>
    <xf numFmtId="173" fontId="23" fillId="0" borderId="19" xfId="60" applyNumberFormat="1" applyFont="1" applyFill="1" applyBorder="1" applyAlignment="1">
      <alignment horizontal="right" vertical="top"/>
      <protection/>
    </xf>
    <xf numFmtId="173" fontId="18" fillId="0" borderId="20" xfId="60" applyNumberFormat="1" applyFont="1" applyFill="1" applyBorder="1" applyAlignment="1">
      <alignment horizontal="right" vertical="top"/>
      <protection/>
    </xf>
    <xf numFmtId="0" fontId="7" fillId="0" borderId="0" xfId="57" applyNumberFormat="1" applyFont="1" applyFill="1" applyAlignment="1" applyProtection="1">
      <alignment vertical="top"/>
      <protection/>
    </xf>
    <xf numFmtId="0" fontId="6" fillId="0" borderId="0" xfId="57" applyNumberFormat="1" applyFont="1" applyFill="1" applyAlignment="1" applyProtection="1">
      <alignment vertical="top"/>
      <protection/>
    </xf>
    <xf numFmtId="2" fontId="9" fillId="33" borderId="12" xfId="57" applyNumberFormat="1" applyFont="1" applyFill="1" applyBorder="1" applyAlignment="1" applyProtection="1">
      <alignment horizontal="right" vertical="top"/>
      <protection locked="0"/>
    </xf>
    <xf numFmtId="0" fontId="21" fillId="33" borderId="10" xfId="60" applyNumberFormat="1" applyFont="1" applyFill="1" applyBorder="1" applyAlignment="1" applyProtection="1">
      <alignment vertical="center" wrapText="1"/>
      <protection locked="0"/>
    </xf>
    <xf numFmtId="10" fontId="22" fillId="33" borderId="10" xfId="68" applyNumberFormat="1" applyFont="1" applyFill="1" applyBorder="1" applyAlignment="1" applyProtection="1">
      <alignment horizontal="center" vertical="center"/>
      <protection/>
    </xf>
    <xf numFmtId="0" fontId="5" fillId="0" borderId="0" xfId="57" applyNumberFormat="1" applyFont="1" applyFill="1" applyBorder="1" applyAlignment="1">
      <alignment horizontal="center" vertical="center"/>
      <protection/>
    </xf>
    <xf numFmtId="0" fontId="9" fillId="0" borderId="16" xfId="60" applyNumberFormat="1" applyFont="1" applyFill="1" applyBorder="1" applyAlignment="1" applyProtection="1">
      <alignment horizontal="center" vertical="top" wrapText="1"/>
      <protection/>
    </xf>
    <xf numFmtId="0" fontId="9" fillId="0" borderId="12" xfId="60" applyNumberFormat="1" applyFont="1" applyFill="1" applyBorder="1" applyAlignment="1">
      <alignment horizontal="center" vertical="top"/>
      <protection/>
    </xf>
    <xf numFmtId="0" fontId="9" fillId="34" borderId="16" xfId="60" applyNumberFormat="1" applyFont="1" applyFill="1" applyBorder="1" applyAlignment="1">
      <alignment horizontal="center" vertical="top"/>
      <protection/>
    </xf>
    <xf numFmtId="0" fontId="0" fillId="0" borderId="0" xfId="57" applyNumberFormat="1" applyFill="1" applyAlignment="1">
      <alignment horizontal="center"/>
      <protection/>
    </xf>
    <xf numFmtId="0" fontId="62" fillId="0" borderId="21" xfId="58" applyFont="1" applyFill="1" applyBorder="1" applyAlignment="1">
      <alignment horizontal="right" vertical="center"/>
      <protection/>
    </xf>
    <xf numFmtId="0" fontId="14" fillId="0" borderId="12" xfId="57" applyNumberFormat="1" applyFont="1" applyFill="1" applyBorder="1" applyAlignment="1">
      <alignment horizontal="center" vertical="center" wrapText="1"/>
      <protection/>
    </xf>
    <xf numFmtId="0" fontId="18" fillId="0" borderId="12" xfId="60" applyNumberFormat="1" applyFont="1" applyFill="1" applyBorder="1" applyAlignment="1">
      <alignment horizontal="center" vertical="top" wrapText="1"/>
      <protection/>
    </xf>
    <xf numFmtId="0" fontId="4"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13" fillId="0" borderId="22" xfId="57"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16" fillId="0" borderId="10" xfId="60" applyNumberFormat="1" applyFont="1" applyFill="1" applyBorder="1" applyAlignment="1">
      <alignment horizontal="center" vertical="top" wrapText="1"/>
      <protection/>
    </xf>
    <xf numFmtId="0" fontId="5" fillId="0" borderId="0" xfId="57" applyNumberFormat="1" applyFont="1" applyFill="1" applyAlignment="1">
      <alignment horizontal="center"/>
      <protection/>
    </xf>
    <xf numFmtId="0" fontId="7" fillId="0" borderId="0" xfId="57" applyNumberFormat="1" applyFont="1" applyFill="1" applyAlignment="1">
      <alignment horizontal="center"/>
      <protection/>
    </xf>
    <xf numFmtId="0" fontId="6" fillId="0" borderId="0" xfId="57" applyNumberFormat="1" applyFont="1" applyFill="1" applyAlignment="1">
      <alignment horizontal="center"/>
      <protection/>
    </xf>
    <xf numFmtId="175" fontId="1" fillId="0" borderId="21" xfId="42" applyNumberFormat="1" applyFill="1" applyBorder="1" applyAlignment="1">
      <alignment horizontal="right" vertical="top"/>
    </xf>
    <xf numFmtId="0" fontId="62" fillId="0" borderId="21" xfId="58" applyFont="1" applyFill="1" applyBorder="1" applyAlignment="1">
      <alignment horizontal="center" vertical="top"/>
      <protection/>
    </xf>
    <xf numFmtId="0" fontId="62" fillId="0" borderId="21" xfId="58" applyFont="1" applyFill="1" applyBorder="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rmal 5" xfId="62"/>
    <cellStyle name="Normal 9" xfId="63"/>
    <cellStyle name="Note" xfId="64"/>
    <cellStyle name="Output" xfId="65"/>
    <cellStyle name="Percent" xfId="66"/>
    <cellStyle name="Percent 2" xfId="67"/>
    <cellStyle name="Percent 2 2" xfId="68"/>
    <cellStyle name="Percent 3" xfId="69"/>
    <cellStyle name="Percent 3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7">
    <tabColor indexed="56"/>
    <pageSetUpPr fitToPage="1"/>
  </sheetPr>
  <dimension ref="A1:II25"/>
  <sheetViews>
    <sheetView showGridLines="0" zoomScale="85" zoomScaleNormal="85" zoomScalePageLayoutView="0" workbookViewId="0" topLeftCell="A1">
      <selection activeCell="B8" sqref="B8:BC8"/>
    </sheetView>
  </sheetViews>
  <sheetFormatPr defaultColWidth="9.140625" defaultRowHeight="15"/>
  <cols>
    <col min="1" max="1" width="14.28125" style="79"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5" t="s">
        <v>5</v>
      </c>
      <c r="C3" s="5" t="s">
        <v>6</v>
      </c>
      <c r="IA3" s="8"/>
      <c r="IB3" s="8"/>
      <c r="IC3" s="8"/>
      <c r="ID3" s="8"/>
      <c r="IE3" s="8"/>
      <c r="IF3" s="7"/>
      <c r="IG3" s="7"/>
      <c r="IH3" s="7"/>
      <c r="II3" s="7"/>
    </row>
    <row r="4" spans="1:243" s="12" customFormat="1" ht="30.75" customHeight="1">
      <c r="A4" s="84" t="s">
        <v>64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65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63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5" customFormat="1" ht="76.5" customHeight="1">
      <c r="A8" s="76" t="s">
        <v>38</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6"/>
      <c r="IB8" s="16"/>
      <c r="IC8" s="16"/>
      <c r="ID8" s="16"/>
      <c r="IE8" s="16"/>
      <c r="IF8" s="17"/>
      <c r="IG8" s="17"/>
      <c r="IH8" s="17"/>
      <c r="II8" s="17"/>
    </row>
    <row r="9" spans="1:243" s="18"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243" s="90" customFormat="1" ht="94.5" customHeight="1">
      <c r="A11" s="21" t="s">
        <v>15</v>
      </c>
      <c r="B11" s="21" t="s">
        <v>16</v>
      </c>
      <c r="C11" s="21" t="s">
        <v>17</v>
      </c>
      <c r="D11" s="21" t="s">
        <v>18</v>
      </c>
      <c r="E11" s="21" t="s">
        <v>66</v>
      </c>
      <c r="F11" s="21" t="s">
        <v>39</v>
      </c>
      <c r="G11" s="21"/>
      <c r="H11" s="21"/>
      <c r="I11" s="21" t="s">
        <v>19</v>
      </c>
      <c r="J11" s="21" t="s">
        <v>20</v>
      </c>
      <c r="K11" s="21" t="s">
        <v>21</v>
      </c>
      <c r="L11" s="21" t="s">
        <v>22</v>
      </c>
      <c r="M11" s="25" t="s">
        <v>68</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89" t="s">
        <v>67</v>
      </c>
      <c r="BB11" s="89" t="s">
        <v>30</v>
      </c>
      <c r="BC11" s="89" t="s">
        <v>69</v>
      </c>
      <c r="IA11" s="91"/>
      <c r="IB11" s="91"/>
      <c r="IC11" s="91"/>
      <c r="ID11" s="91"/>
      <c r="IE11" s="91"/>
      <c r="IF11" s="92"/>
      <c r="IG11" s="92"/>
      <c r="IH11" s="92"/>
      <c r="II11" s="92"/>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3" customFormat="1" ht="15">
      <c r="A13" s="27">
        <v>1</v>
      </c>
      <c r="B13" s="28" t="s">
        <v>71</v>
      </c>
      <c r="C13" s="29"/>
      <c r="D13" s="30"/>
      <c r="E13" s="31"/>
      <c r="F13" s="32"/>
      <c r="G13" s="33"/>
      <c r="H13" s="33"/>
      <c r="I13" s="34"/>
      <c r="J13" s="35"/>
      <c r="K13" s="36"/>
      <c r="L13" s="36"/>
      <c r="M13" s="37"/>
      <c r="N13" s="38"/>
      <c r="O13" s="38"/>
      <c r="P13" s="39"/>
      <c r="Q13" s="38"/>
      <c r="R13" s="38"/>
      <c r="S13" s="40"/>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1"/>
      <c r="BB13" s="41"/>
      <c r="BC13" s="42"/>
      <c r="IA13" s="44">
        <v>1</v>
      </c>
      <c r="IB13" s="44" t="s">
        <v>71</v>
      </c>
      <c r="IC13" s="44"/>
      <c r="ID13" s="44"/>
      <c r="IE13" s="44"/>
      <c r="IF13" s="45"/>
      <c r="IG13" s="45"/>
      <c r="IH13" s="45"/>
      <c r="II13" s="45"/>
    </row>
    <row r="14" spans="1:243" s="43" customFormat="1" ht="87.75" customHeight="1">
      <c r="A14" s="80">
        <v>1.01</v>
      </c>
      <c r="B14" s="95" t="s">
        <v>72</v>
      </c>
      <c r="C14" s="29" t="s">
        <v>56</v>
      </c>
      <c r="D14" s="93">
        <v>400</v>
      </c>
      <c r="E14" s="94" t="s">
        <v>70</v>
      </c>
      <c r="F14" s="32">
        <v>100</v>
      </c>
      <c r="G14" s="46"/>
      <c r="H14" s="33"/>
      <c r="I14" s="34" t="s">
        <v>31</v>
      </c>
      <c r="J14" s="35">
        <f aca="true" t="shared" si="0" ref="J14:J21">IF(I14="Less(-)",-1,1)</f>
        <v>1</v>
      </c>
      <c r="K14" s="36" t="s">
        <v>32</v>
      </c>
      <c r="L14" s="36" t="s">
        <v>4</v>
      </c>
      <c r="M14" s="72"/>
      <c r="N14" s="47"/>
      <c r="O14" s="47"/>
      <c r="P14" s="48"/>
      <c r="Q14" s="47"/>
      <c r="R14" s="47"/>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1">
        <f aca="true" t="shared" si="1" ref="BA14:BA21">total_amount_ba($B$2,$D$2,D14,F14,J14,K14,M14)</f>
        <v>0</v>
      </c>
      <c r="BB14" s="41">
        <f aca="true" t="shared" si="2" ref="BB14:BB21">BA14+SUM(N14:AZ14)</f>
        <v>0</v>
      </c>
      <c r="BC14" s="42" t="str">
        <f aca="true" t="shared" si="3" ref="BC14:BC21">SpellNumber(L14,BB14)</f>
        <v>INR Zero Only</v>
      </c>
      <c r="IA14" s="44">
        <v>1.01</v>
      </c>
      <c r="IB14" s="44" t="s">
        <v>75</v>
      </c>
      <c r="IC14" s="44" t="s">
        <v>56</v>
      </c>
      <c r="ID14" s="44">
        <v>400</v>
      </c>
      <c r="IE14" s="44" t="s">
        <v>70</v>
      </c>
      <c r="IF14" s="45"/>
      <c r="IG14" s="45"/>
      <c r="IH14" s="45"/>
      <c r="II14" s="45"/>
    </row>
    <row r="15" spans="1:243" s="43" customFormat="1" ht="104.25" customHeight="1">
      <c r="A15" s="80">
        <v>1.02</v>
      </c>
      <c r="B15" s="95" t="s">
        <v>73</v>
      </c>
      <c r="C15" s="29" t="s">
        <v>59</v>
      </c>
      <c r="D15" s="93">
        <v>400</v>
      </c>
      <c r="E15" s="94" t="s">
        <v>70</v>
      </c>
      <c r="F15" s="32">
        <v>100</v>
      </c>
      <c r="G15" s="46"/>
      <c r="H15" s="46"/>
      <c r="I15" s="34" t="s">
        <v>31</v>
      </c>
      <c r="J15" s="35">
        <f t="shared" si="0"/>
        <v>1</v>
      </c>
      <c r="K15" s="36" t="s">
        <v>32</v>
      </c>
      <c r="L15" s="36" t="s">
        <v>4</v>
      </c>
      <c r="M15" s="72"/>
      <c r="N15" s="47"/>
      <c r="O15" s="47"/>
      <c r="P15" s="48"/>
      <c r="Q15" s="47"/>
      <c r="R15" s="47"/>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41">
        <f t="shared" si="1"/>
        <v>0</v>
      </c>
      <c r="BB15" s="41">
        <f t="shared" si="2"/>
        <v>0</v>
      </c>
      <c r="BC15" s="42" t="str">
        <f t="shared" si="3"/>
        <v>INR Zero Only</v>
      </c>
      <c r="IA15" s="44">
        <v>1.02</v>
      </c>
      <c r="IB15" s="44" t="s">
        <v>54</v>
      </c>
      <c r="IC15" s="44" t="s">
        <v>59</v>
      </c>
      <c r="ID15" s="44">
        <v>400</v>
      </c>
      <c r="IE15" s="44" t="s">
        <v>70</v>
      </c>
      <c r="IF15" s="45"/>
      <c r="IG15" s="45"/>
      <c r="IH15" s="45"/>
      <c r="II15" s="45"/>
    </row>
    <row r="16" spans="1:243" s="43" customFormat="1" ht="124.5" customHeight="1">
      <c r="A16" s="80">
        <v>1.03</v>
      </c>
      <c r="B16" s="95" t="s">
        <v>53</v>
      </c>
      <c r="C16" s="29" t="s">
        <v>40</v>
      </c>
      <c r="D16" s="93">
        <v>400</v>
      </c>
      <c r="E16" s="94" t="s">
        <v>70</v>
      </c>
      <c r="F16" s="32">
        <v>100</v>
      </c>
      <c r="G16" s="46"/>
      <c r="H16" s="33"/>
      <c r="I16" s="34" t="s">
        <v>31</v>
      </c>
      <c r="J16" s="35">
        <f t="shared" si="0"/>
        <v>1</v>
      </c>
      <c r="K16" s="36" t="s">
        <v>32</v>
      </c>
      <c r="L16" s="36" t="s">
        <v>4</v>
      </c>
      <c r="M16" s="72"/>
      <c r="N16" s="47"/>
      <c r="O16" s="47"/>
      <c r="P16" s="48"/>
      <c r="Q16" s="47"/>
      <c r="R16" s="47"/>
      <c r="S16" s="4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1">
        <f t="shared" si="1"/>
        <v>0</v>
      </c>
      <c r="BB16" s="41">
        <f t="shared" si="2"/>
        <v>0</v>
      </c>
      <c r="BC16" s="42" t="str">
        <f t="shared" si="3"/>
        <v>INR Zero Only</v>
      </c>
      <c r="IA16" s="44">
        <v>1.03</v>
      </c>
      <c r="IB16" s="44" t="s">
        <v>55</v>
      </c>
      <c r="IC16" s="44" t="s">
        <v>40</v>
      </c>
      <c r="ID16" s="44">
        <v>400</v>
      </c>
      <c r="IE16" s="44" t="s">
        <v>70</v>
      </c>
      <c r="IF16" s="45"/>
      <c r="IG16" s="45"/>
      <c r="IH16" s="45"/>
      <c r="II16" s="45"/>
    </row>
    <row r="17" spans="1:243" s="43" customFormat="1" ht="66.75">
      <c r="A17" s="80">
        <v>1.04</v>
      </c>
      <c r="B17" s="95" t="s">
        <v>45</v>
      </c>
      <c r="C17" s="29" t="s">
        <v>60</v>
      </c>
      <c r="D17" s="93">
        <v>200</v>
      </c>
      <c r="E17" s="94" t="s">
        <v>70</v>
      </c>
      <c r="F17" s="32">
        <v>100</v>
      </c>
      <c r="G17" s="46"/>
      <c r="H17" s="46"/>
      <c r="I17" s="34" t="s">
        <v>31</v>
      </c>
      <c r="J17" s="35">
        <f t="shared" si="0"/>
        <v>1</v>
      </c>
      <c r="K17" s="36" t="s">
        <v>32</v>
      </c>
      <c r="L17" s="36" t="s">
        <v>4</v>
      </c>
      <c r="M17" s="72"/>
      <c r="N17" s="47"/>
      <c r="O17" s="47"/>
      <c r="P17" s="48"/>
      <c r="Q17" s="47"/>
      <c r="R17" s="47"/>
      <c r="S17" s="4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41">
        <f t="shared" si="1"/>
        <v>0</v>
      </c>
      <c r="BB17" s="41">
        <f t="shared" si="2"/>
        <v>0</v>
      </c>
      <c r="BC17" s="42" t="str">
        <f t="shared" si="3"/>
        <v>INR Zero Only</v>
      </c>
      <c r="IA17" s="44">
        <v>1.04</v>
      </c>
      <c r="IB17" s="44" t="s">
        <v>47</v>
      </c>
      <c r="IC17" s="44" t="s">
        <v>60</v>
      </c>
      <c r="ID17" s="44">
        <v>200</v>
      </c>
      <c r="IE17" s="44" t="s">
        <v>70</v>
      </c>
      <c r="IF17" s="45"/>
      <c r="IG17" s="45"/>
      <c r="IH17" s="45"/>
      <c r="II17" s="45"/>
    </row>
    <row r="18" spans="1:243" s="43" customFormat="1" ht="72.75" customHeight="1">
      <c r="A18" s="80">
        <v>1.05</v>
      </c>
      <c r="B18" s="95" t="s">
        <v>42</v>
      </c>
      <c r="C18" s="29" t="s">
        <v>57</v>
      </c>
      <c r="D18" s="93">
        <v>200</v>
      </c>
      <c r="E18" s="94" t="s">
        <v>70</v>
      </c>
      <c r="F18" s="32">
        <v>10</v>
      </c>
      <c r="G18" s="46"/>
      <c r="H18" s="46"/>
      <c r="I18" s="34" t="s">
        <v>31</v>
      </c>
      <c r="J18" s="35">
        <f t="shared" si="0"/>
        <v>1</v>
      </c>
      <c r="K18" s="36" t="s">
        <v>32</v>
      </c>
      <c r="L18" s="36" t="s">
        <v>4</v>
      </c>
      <c r="M18" s="72"/>
      <c r="N18" s="47"/>
      <c r="O18" s="47"/>
      <c r="P18" s="48"/>
      <c r="Q18" s="47"/>
      <c r="R18" s="47"/>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41">
        <f t="shared" si="1"/>
        <v>0</v>
      </c>
      <c r="BB18" s="41">
        <f t="shared" si="2"/>
        <v>0</v>
      </c>
      <c r="BC18" s="42" t="str">
        <f t="shared" si="3"/>
        <v>INR Zero Only</v>
      </c>
      <c r="IA18" s="44">
        <v>1.05</v>
      </c>
      <c r="IB18" s="44" t="s">
        <v>48</v>
      </c>
      <c r="IC18" s="44" t="s">
        <v>57</v>
      </c>
      <c r="ID18" s="44">
        <v>200</v>
      </c>
      <c r="IE18" s="44" t="s">
        <v>70</v>
      </c>
      <c r="IF18" s="45"/>
      <c r="IG18" s="45"/>
      <c r="IH18" s="45"/>
      <c r="II18" s="45"/>
    </row>
    <row r="19" spans="1:243" s="43" customFormat="1" ht="67.5">
      <c r="A19" s="80">
        <v>1.06</v>
      </c>
      <c r="B19" s="95" t="s">
        <v>43</v>
      </c>
      <c r="C19" s="29" t="s">
        <v>41</v>
      </c>
      <c r="D19" s="93">
        <v>300</v>
      </c>
      <c r="E19" s="94" t="s">
        <v>70</v>
      </c>
      <c r="F19" s="32">
        <v>10</v>
      </c>
      <c r="G19" s="46"/>
      <c r="H19" s="46"/>
      <c r="I19" s="34" t="s">
        <v>31</v>
      </c>
      <c r="J19" s="35">
        <f t="shared" si="0"/>
        <v>1</v>
      </c>
      <c r="K19" s="36" t="s">
        <v>32</v>
      </c>
      <c r="L19" s="36" t="s">
        <v>4</v>
      </c>
      <c r="M19" s="72"/>
      <c r="N19" s="47"/>
      <c r="O19" s="47"/>
      <c r="P19" s="48"/>
      <c r="Q19" s="47"/>
      <c r="R19" s="47"/>
      <c r="S19" s="4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41">
        <f t="shared" si="1"/>
        <v>0</v>
      </c>
      <c r="BB19" s="41">
        <f t="shared" si="2"/>
        <v>0</v>
      </c>
      <c r="BC19" s="42" t="str">
        <f t="shared" si="3"/>
        <v>INR Zero Only</v>
      </c>
      <c r="IA19" s="44">
        <v>1.06</v>
      </c>
      <c r="IB19" s="44" t="s">
        <v>49</v>
      </c>
      <c r="IC19" s="44" t="s">
        <v>41</v>
      </c>
      <c r="ID19" s="44">
        <v>300</v>
      </c>
      <c r="IE19" s="44" t="s">
        <v>70</v>
      </c>
      <c r="IF19" s="45"/>
      <c r="IG19" s="45"/>
      <c r="IH19" s="45"/>
      <c r="II19" s="45"/>
    </row>
    <row r="20" spans="1:243" s="43" customFormat="1" ht="83.25">
      <c r="A20" s="80">
        <v>1.07</v>
      </c>
      <c r="B20" s="95" t="s">
        <v>44</v>
      </c>
      <c r="C20" s="29" t="s">
        <v>61</v>
      </c>
      <c r="D20" s="93">
        <v>500</v>
      </c>
      <c r="E20" s="94" t="s">
        <v>70</v>
      </c>
      <c r="F20" s="32">
        <v>100</v>
      </c>
      <c r="G20" s="46"/>
      <c r="H20" s="33"/>
      <c r="I20" s="34" t="s">
        <v>31</v>
      </c>
      <c r="J20" s="35">
        <f t="shared" si="0"/>
        <v>1</v>
      </c>
      <c r="K20" s="36" t="s">
        <v>32</v>
      </c>
      <c r="L20" s="36" t="s">
        <v>4</v>
      </c>
      <c r="M20" s="72"/>
      <c r="N20" s="47"/>
      <c r="O20" s="47"/>
      <c r="P20" s="48"/>
      <c r="Q20" s="47"/>
      <c r="R20" s="47"/>
      <c r="S20" s="4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41">
        <f t="shared" si="1"/>
        <v>0</v>
      </c>
      <c r="BB20" s="41">
        <f t="shared" si="2"/>
        <v>0</v>
      </c>
      <c r="BC20" s="42" t="str">
        <f t="shared" si="3"/>
        <v>INR Zero Only</v>
      </c>
      <c r="IA20" s="44">
        <v>1.07</v>
      </c>
      <c r="IB20" s="44" t="s">
        <v>50</v>
      </c>
      <c r="IC20" s="44" t="s">
        <v>61</v>
      </c>
      <c r="ID20" s="44">
        <v>500</v>
      </c>
      <c r="IE20" s="44" t="s">
        <v>70</v>
      </c>
      <c r="IF20" s="45"/>
      <c r="IG20" s="45"/>
      <c r="IH20" s="45"/>
      <c r="II20" s="45"/>
    </row>
    <row r="21" spans="1:243" s="43" customFormat="1" ht="66.75">
      <c r="A21" s="80">
        <v>1.08</v>
      </c>
      <c r="B21" s="95" t="s">
        <v>46</v>
      </c>
      <c r="C21" s="29" t="s">
        <v>58</v>
      </c>
      <c r="D21" s="93">
        <v>500</v>
      </c>
      <c r="E21" s="94" t="s">
        <v>70</v>
      </c>
      <c r="F21" s="32">
        <v>100</v>
      </c>
      <c r="G21" s="46"/>
      <c r="H21" s="46"/>
      <c r="I21" s="34" t="s">
        <v>31</v>
      </c>
      <c r="J21" s="35">
        <f t="shared" si="0"/>
        <v>1</v>
      </c>
      <c r="K21" s="36" t="s">
        <v>32</v>
      </c>
      <c r="L21" s="36" t="s">
        <v>4</v>
      </c>
      <c r="M21" s="72"/>
      <c r="N21" s="47"/>
      <c r="O21" s="47"/>
      <c r="P21" s="48"/>
      <c r="Q21" s="47"/>
      <c r="R21" s="47"/>
      <c r="S21" s="4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41">
        <f t="shared" si="1"/>
        <v>0</v>
      </c>
      <c r="BB21" s="41">
        <f t="shared" si="2"/>
        <v>0</v>
      </c>
      <c r="BC21" s="42" t="str">
        <f t="shared" si="3"/>
        <v>INR Zero Only</v>
      </c>
      <c r="IA21" s="44">
        <v>1.08</v>
      </c>
      <c r="IB21" s="44" t="s">
        <v>51</v>
      </c>
      <c r="IC21" s="44" t="s">
        <v>58</v>
      </c>
      <c r="ID21" s="44">
        <v>500</v>
      </c>
      <c r="IE21" s="44" t="s">
        <v>70</v>
      </c>
      <c r="IF21" s="45"/>
      <c r="IG21" s="45"/>
      <c r="IH21" s="45"/>
      <c r="II21" s="45"/>
    </row>
    <row r="22" spans="1:243" s="43" customFormat="1" ht="83.25">
      <c r="A22" s="80">
        <v>1.09</v>
      </c>
      <c r="B22" s="95" t="s">
        <v>74</v>
      </c>
      <c r="C22" s="29" t="s">
        <v>62</v>
      </c>
      <c r="D22" s="93">
        <v>800</v>
      </c>
      <c r="E22" s="94" t="s">
        <v>70</v>
      </c>
      <c r="F22" s="32">
        <v>10</v>
      </c>
      <c r="G22" s="46"/>
      <c r="H22" s="46"/>
      <c r="I22" s="34" t="s">
        <v>31</v>
      </c>
      <c r="J22" s="35">
        <f>IF(I22="Less(-)",-1,1)</f>
        <v>1</v>
      </c>
      <c r="K22" s="36" t="s">
        <v>32</v>
      </c>
      <c r="L22" s="36" t="s">
        <v>4</v>
      </c>
      <c r="M22" s="72"/>
      <c r="N22" s="47"/>
      <c r="O22" s="47"/>
      <c r="P22" s="48"/>
      <c r="Q22" s="47"/>
      <c r="R22" s="47"/>
      <c r="S22" s="49"/>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41">
        <f>total_amount_ba($B$2,$D$2,D22,F22,J22,K22,M22)</f>
        <v>0</v>
      </c>
      <c r="BB22" s="41">
        <f>BA22+SUM(N22:AZ22)</f>
        <v>0</v>
      </c>
      <c r="BC22" s="42" t="str">
        <f>SpellNumber(L22,BB22)</f>
        <v>INR Zero Only</v>
      </c>
      <c r="IA22" s="44">
        <v>1.09</v>
      </c>
      <c r="IB22" s="44" t="s">
        <v>52</v>
      </c>
      <c r="IC22" s="44" t="s">
        <v>62</v>
      </c>
      <c r="ID22" s="44">
        <v>800</v>
      </c>
      <c r="IE22" s="44" t="s">
        <v>70</v>
      </c>
      <c r="IF22" s="45"/>
      <c r="IG22" s="45"/>
      <c r="IH22" s="45"/>
      <c r="II22" s="45"/>
    </row>
    <row r="23" spans="1:243" s="43" customFormat="1" ht="33" customHeight="1">
      <c r="A23" s="77" t="s">
        <v>33</v>
      </c>
      <c r="B23" s="52"/>
      <c r="C23" s="53"/>
      <c r="D23" s="54"/>
      <c r="E23" s="54"/>
      <c r="F23" s="54"/>
      <c r="G23" s="54"/>
      <c r="H23" s="55"/>
      <c r="I23" s="55"/>
      <c r="J23" s="55"/>
      <c r="K23" s="55"/>
      <c r="L23" s="56"/>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SUM(BA13:BA22)</f>
        <v>0</v>
      </c>
      <c r="BB23" s="58" t="e">
        <f>SUM(#REF!)</f>
        <v>#REF!</v>
      </c>
      <c r="BC23" s="42" t="str">
        <f>SpellNumber($E$2,BA23)</f>
        <v>INR Zero Only</v>
      </c>
      <c r="IA23" s="44"/>
      <c r="IB23" s="44"/>
      <c r="IC23" s="44"/>
      <c r="ID23" s="44"/>
      <c r="IE23" s="44"/>
      <c r="IF23" s="45"/>
      <c r="IG23" s="45"/>
      <c r="IH23" s="45"/>
      <c r="II23" s="45"/>
    </row>
    <row r="24" spans="1:243" s="67" customFormat="1" ht="39" customHeight="1" hidden="1">
      <c r="A24" s="78" t="s">
        <v>34</v>
      </c>
      <c r="B24" s="59"/>
      <c r="C24" s="60"/>
      <c r="D24" s="61"/>
      <c r="E24" s="73" t="s">
        <v>35</v>
      </c>
      <c r="F24" s="74"/>
      <c r="G24" s="62"/>
      <c r="H24" s="63"/>
      <c r="I24" s="63"/>
      <c r="J24" s="63"/>
      <c r="K24" s="64"/>
      <c r="L24" s="65"/>
      <c r="M24" s="66"/>
      <c r="O24" s="43"/>
      <c r="P24" s="43"/>
      <c r="Q24" s="43"/>
      <c r="R24" s="43"/>
      <c r="S24" s="43"/>
      <c r="BA24" s="68">
        <f>IF(ISBLANK(F24),0,IF(E24="Excess (+)",ROUND(BA23+(BA23*F24),2),IF(E24="Less (-)",ROUND(BA23+(BA23*F24*(-1)),2),0)))</f>
        <v>0</v>
      </c>
      <c r="BB24" s="69">
        <f>ROUND(BA24,0)</f>
        <v>0</v>
      </c>
      <c r="BC24" s="42" t="str">
        <f>SpellNumber(L24,BB24)</f>
        <v> Zero Only</v>
      </c>
      <c r="IA24" s="70"/>
      <c r="IB24" s="70"/>
      <c r="IC24" s="70"/>
      <c r="ID24" s="70"/>
      <c r="IE24" s="70"/>
      <c r="IF24" s="71"/>
      <c r="IG24" s="71"/>
      <c r="IH24" s="71"/>
      <c r="II24" s="71"/>
    </row>
    <row r="25" spans="1:243" s="67" customFormat="1" ht="51" customHeight="1">
      <c r="A25" s="77" t="s">
        <v>36</v>
      </c>
      <c r="B25" s="51"/>
      <c r="C25" s="82" t="str">
        <f>SpellNumber($E$2,BA23)</f>
        <v>INR Zero Only</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IA25" s="70"/>
      <c r="IB25" s="70"/>
      <c r="IC25" s="70"/>
      <c r="ID25" s="70"/>
      <c r="IE25" s="70"/>
      <c r="IF25" s="71"/>
      <c r="IG25" s="71"/>
      <c r="IH25" s="71"/>
      <c r="II25" s="71"/>
    </row>
  </sheetData>
  <sheetProtection password="CCB5" sheet="1" selectLockedCells="1"/>
  <mergeCells count="8">
    <mergeCell ref="A9:BC9"/>
    <mergeCell ref="C25:BC25"/>
    <mergeCell ref="A1:L1"/>
    <mergeCell ref="A4:BC4"/>
    <mergeCell ref="A5:BC5"/>
    <mergeCell ref="A6:BC6"/>
    <mergeCell ref="A7:BC7"/>
    <mergeCell ref="B8:BC8"/>
  </mergeCells>
  <dataValidations count="18">
    <dataValidation type="decimal" allowBlank="1" showInputMessage="1" showErrorMessage="1" promptTitle="Basic Rate Entry" prompt="Please enter Basic Rate in Rupees for this item. " errorTitle="Invaid Entry" error="Only Numeric Values are allowed. " sqref="M14:M2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C2">
      <formula1>"Normal,SingleWindow,Alternate"</formula1>
      <formula2>0</formula2>
    </dataValidation>
    <dataValidation type="list" allowBlank="1" showInputMessage="1" showErrorMessage="1" sqref="L13 L14 L15 L16 L17 L18 L19 L20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ErrorMessage="1" sqref="K13:K22">
      <formula1>"Partial Conversion,Full Conversion"</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87" t="s">
        <v>37</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2022-06-22T04:51:45Z</cp:lastPrinted>
  <dcterms:created xsi:type="dcterms:W3CDTF">2009-01-30T06:42:42Z</dcterms:created>
  <dcterms:modified xsi:type="dcterms:W3CDTF">2022-07-06T06:46:14Z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